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3D8F94FC-D382-41BE-9F59-B56CBAA006DC}" xr6:coauthVersionLast="47" xr6:coauthVersionMax="47" xr10:uidLastSave="{00000000-0000-0000-0000-000000000000}"/>
  <bookViews>
    <workbookView xWindow="-28920" yWindow="-120" windowWidth="29040" windowHeight="15720" activeTab="5" xr2:uid="{7018A52D-BA41-4A50-A4F7-659C4EA31B41}"/>
  </bookViews>
  <sheets>
    <sheet name="surto caxumba" sheetId="2" r:id="rId1"/>
    <sheet name="Surtos de DTA" sheetId="3" r:id="rId2"/>
    <sheet name="Surtos de escarlatina" sheetId="4" r:id="rId3"/>
    <sheet name="Síndrome Gripal" sheetId="5" r:id="rId4"/>
    <sheet name="Surtos de Varicela" sheetId="6" r:id="rId5"/>
    <sheet name="Surtos de conjuntivit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7" l="1"/>
  <c r="F5" i="7"/>
  <c r="D6" i="7"/>
  <c r="F6" i="7"/>
  <c r="F7" i="7"/>
  <c r="F8" i="7"/>
  <c r="D9" i="7"/>
  <c r="F9" i="7"/>
  <c r="F10" i="7"/>
  <c r="D11" i="7"/>
  <c r="F11" i="7"/>
  <c r="D12" i="7"/>
  <c r="F12" i="7"/>
  <c r="F13" i="7"/>
  <c r="F14" i="7"/>
  <c r="D15" i="7"/>
  <c r="F15" i="7"/>
  <c r="F16" i="7"/>
  <c r="D17" i="7"/>
  <c r="F17" i="7"/>
  <c r="D18" i="7"/>
  <c r="F18" i="7"/>
  <c r="F19" i="7"/>
  <c r="F20" i="7"/>
  <c r="D21" i="7"/>
  <c r="F21" i="7"/>
  <c r="D22" i="7"/>
  <c r="F22" i="7"/>
  <c r="D23" i="7"/>
  <c r="F23" i="7"/>
  <c r="D24" i="7"/>
  <c r="F24" i="7"/>
  <c r="C25" i="7"/>
  <c r="D7" i="7" s="1"/>
  <c r="D25" i="7"/>
  <c r="E25" i="7"/>
  <c r="F25" i="7"/>
  <c r="D16" i="7" l="1"/>
  <c r="D10" i="7"/>
  <c r="D20" i="7"/>
  <c r="D14" i="7"/>
  <c r="D8" i="7"/>
  <c r="D19" i="7"/>
  <c r="D13" i="7"/>
  <c r="E4" i="6"/>
  <c r="G4" i="6"/>
  <c r="E5" i="6"/>
  <c r="G6" i="6"/>
  <c r="G7" i="6"/>
  <c r="E8" i="6"/>
  <c r="G8" i="6"/>
  <c r="E9" i="6"/>
  <c r="G9" i="6"/>
  <c r="E10" i="6"/>
  <c r="G10" i="6"/>
  <c r="E11" i="6"/>
  <c r="G11" i="6"/>
  <c r="G12" i="6"/>
  <c r="G13" i="6"/>
  <c r="E14" i="6"/>
  <c r="G14" i="6"/>
  <c r="E15" i="6"/>
  <c r="G15" i="6"/>
  <c r="E16" i="6"/>
  <c r="G16" i="6"/>
  <c r="E17" i="6"/>
  <c r="G17" i="6"/>
  <c r="G18" i="6"/>
  <c r="G19" i="6"/>
  <c r="E20" i="6"/>
  <c r="G20" i="6"/>
  <c r="E21" i="6"/>
  <c r="G21" i="6"/>
  <c r="E22" i="6"/>
  <c r="G22" i="6"/>
  <c r="E23" i="6"/>
  <c r="G23" i="6"/>
  <c r="D24" i="6"/>
  <c r="E6" i="6" s="1"/>
  <c r="F24" i="6"/>
  <c r="G5" i="6" s="1"/>
  <c r="G24" i="6" l="1"/>
  <c r="E19" i="6"/>
  <c r="E13" i="6"/>
  <c r="E7" i="6"/>
  <c r="E24" i="6" s="1"/>
  <c r="E18" i="6"/>
  <c r="E12" i="6"/>
  <c r="F5" i="5"/>
  <c r="F6" i="5"/>
  <c r="F8" i="5"/>
  <c r="F10" i="5"/>
  <c r="F11" i="5"/>
  <c r="F12" i="5"/>
  <c r="F14" i="5"/>
  <c r="F15" i="5"/>
  <c r="F16" i="5"/>
  <c r="F17" i="5"/>
  <c r="F18" i="5"/>
  <c r="F20" i="5"/>
  <c r="F21" i="5"/>
  <c r="F22" i="5"/>
  <c r="F23" i="5"/>
  <c r="F24" i="5"/>
  <c r="C25" i="5"/>
  <c r="D5" i="5" s="1"/>
  <c r="E25" i="5"/>
  <c r="F7" i="5" s="1"/>
  <c r="F25" i="5"/>
  <c r="D18" i="5" l="1"/>
  <c r="D6" i="5"/>
  <c r="D22" i="5"/>
  <c r="D16" i="5"/>
  <c r="D10" i="5"/>
  <c r="F9" i="5"/>
  <c r="D19" i="5"/>
  <c r="D24" i="5"/>
  <c r="D12" i="5"/>
  <c r="D21" i="5"/>
  <c r="D15" i="5"/>
  <c r="D9" i="5"/>
  <c r="D20" i="5"/>
  <c r="D14" i="5"/>
  <c r="D8" i="5"/>
  <c r="D25" i="5"/>
  <c r="F19" i="5"/>
  <c r="F13" i="5"/>
  <c r="D13" i="5"/>
  <c r="D7" i="5"/>
  <c r="D23" i="5"/>
  <c r="D17" i="5"/>
  <c r="D11" i="5"/>
  <c r="F4" i="4"/>
  <c r="D5" i="4"/>
  <c r="F5" i="4"/>
  <c r="F7" i="4"/>
  <c r="D8" i="4"/>
  <c r="F8" i="4"/>
  <c r="D9" i="4"/>
  <c r="F9" i="4"/>
  <c r="F10" i="4"/>
  <c r="D11" i="4"/>
  <c r="F11" i="4"/>
  <c r="F13" i="4"/>
  <c r="D14" i="4"/>
  <c r="F14" i="4"/>
  <c r="D15" i="4"/>
  <c r="F15" i="4"/>
  <c r="D16" i="4"/>
  <c r="F16" i="4"/>
  <c r="D17" i="4"/>
  <c r="F17" i="4"/>
  <c r="F19" i="4"/>
  <c r="D20" i="4"/>
  <c r="F20" i="4"/>
  <c r="D21" i="4"/>
  <c r="F21" i="4"/>
  <c r="D22" i="4"/>
  <c r="F22" i="4"/>
  <c r="D23" i="4"/>
  <c r="F23" i="4"/>
  <c r="C24" i="4"/>
  <c r="D4" i="4" s="1"/>
  <c r="E24" i="4"/>
  <c r="F6" i="4" s="1"/>
  <c r="D19" i="4" l="1"/>
  <c r="D13" i="4"/>
  <c r="D7" i="4"/>
  <c r="F18" i="4"/>
  <c r="F12" i="4"/>
  <c r="F24" i="4" s="1"/>
  <c r="D18" i="4"/>
  <c r="D12" i="4"/>
  <c r="D6" i="4"/>
  <c r="D24" i="4" s="1"/>
  <c r="D10" i="4"/>
  <c r="D9" i="3"/>
  <c r="D10" i="3"/>
  <c r="F10" i="3"/>
  <c r="D14" i="3"/>
  <c r="D15" i="3"/>
  <c r="D16" i="3"/>
  <c r="F16" i="3"/>
  <c r="D20" i="3"/>
  <c r="D21" i="3"/>
  <c r="F21" i="3"/>
  <c r="D22" i="3"/>
  <c r="F22" i="3"/>
  <c r="C25" i="3"/>
  <c r="D5" i="3" s="1"/>
  <c r="E25" i="3"/>
  <c r="F23" i="3" s="1"/>
  <c r="F8" i="3" l="1"/>
  <c r="F15" i="3"/>
  <c r="F20" i="3"/>
  <c r="F14" i="3"/>
  <c r="D13" i="3"/>
  <c r="F18" i="3"/>
  <c r="F6" i="3"/>
  <c r="D18" i="3"/>
  <c r="D6" i="3"/>
  <c r="D25" i="3" s="1"/>
  <c r="F17" i="3"/>
  <c r="F11" i="3"/>
  <c r="F5" i="3"/>
  <c r="F9" i="3"/>
  <c r="D8" i="3"/>
  <c r="F19" i="3"/>
  <c r="F13" i="3"/>
  <c r="F7" i="3"/>
  <c r="D19" i="3"/>
  <c r="D7" i="3"/>
  <c r="F24" i="3"/>
  <c r="F12" i="3"/>
  <c r="D24" i="3"/>
  <c r="D12" i="3"/>
  <c r="D23" i="3"/>
  <c r="D17" i="3"/>
  <c r="D11" i="3"/>
  <c r="F6" i="2"/>
  <c r="D7" i="2"/>
  <c r="F7" i="2"/>
  <c r="F8" i="2"/>
  <c r="F9" i="2"/>
  <c r="D10" i="2"/>
  <c r="C25" i="2"/>
  <c r="D5" i="2" s="1"/>
  <c r="E25" i="2"/>
  <c r="F14" i="2" s="1"/>
  <c r="F25" i="3" l="1"/>
  <c r="F19" i="2"/>
  <c r="F13" i="2"/>
  <c r="D13" i="2"/>
  <c r="F18" i="2"/>
  <c r="D23" i="2"/>
  <c r="D17" i="2"/>
  <c r="D11" i="2"/>
  <c r="F22" i="2"/>
  <c r="F16" i="2"/>
  <c r="F10" i="2"/>
  <c r="D20" i="2"/>
  <c r="D14" i="2"/>
  <c r="D25" i="2" s="1"/>
  <c r="D8" i="2"/>
  <c r="D22" i="2"/>
  <c r="D16" i="2"/>
  <c r="F21" i="2"/>
  <c r="F15" i="2"/>
  <c r="D21" i="2"/>
  <c r="D15" i="2"/>
  <c r="D9" i="2"/>
  <c r="D19" i="2"/>
  <c r="F24" i="2"/>
  <c r="F12" i="2"/>
  <c r="D24" i="2"/>
  <c r="D18" i="2"/>
  <c r="D12" i="2"/>
  <c r="D6" i="2"/>
  <c r="F23" i="2"/>
  <c r="F17" i="2"/>
  <c r="F11" i="2"/>
  <c r="F5" i="2"/>
  <c r="F20" i="2"/>
  <c r="F25" i="2" l="1"/>
</calcChain>
</file>

<file path=xl/sharedStrings.xml><?xml version="1.0" encoding="utf-8"?>
<sst xmlns="http://schemas.openxmlformats.org/spreadsheetml/2006/main" count="84" uniqueCount="45">
  <si>
    <t>*Dados provisórios até 02/07/2026, sujeitos a revisão.</t>
  </si>
  <si>
    <t>Fonte: SINANNET/DVE/COVISA</t>
  </si>
  <si>
    <t>Total</t>
  </si>
  <si>
    <t>2026*</t>
  </si>
  <si>
    <t>%</t>
  </si>
  <si>
    <t>de casos</t>
  </si>
  <si>
    <t>de surtos</t>
  </si>
  <si>
    <t>Notificação</t>
  </si>
  <si>
    <t>Número</t>
  </si>
  <si>
    <t>Ano de</t>
  </si>
  <si>
    <t xml:space="preserve">Série histórica de surtos de caxumba e número de casos envolvidos nos surtos, Município de São Paulo, 2007 a 2026*. </t>
  </si>
  <si>
    <t>Número de casos envolvidos = foi considerada a variável QT_TOTAL_C</t>
  </si>
  <si>
    <t>Ano calendário notificação = segundo a Data de notificação</t>
  </si>
  <si>
    <t>Município de ocorrência São Paulo (3550308)</t>
  </si>
  <si>
    <t>Agravo = CID A08</t>
  </si>
  <si>
    <t>Fonte: SINAN NET/DVE/COVISA</t>
  </si>
  <si>
    <t>2025*</t>
  </si>
  <si>
    <t xml:space="preserve">Série histórica de surtos de doenças de transmissão hídrica e alimentar (DTHA) e número de casos envolvidos nos surtos, Município de São Paulo, 2007 a 2026*. </t>
  </si>
  <si>
    <t>*Dados provisórios até 02/07/2026, dados sujeitos a revisão.</t>
  </si>
  <si>
    <t>Número de casos</t>
  </si>
  <si>
    <t>Número de surtos</t>
  </si>
  <si>
    <t>Ano de Notificação</t>
  </si>
  <si>
    <t xml:space="preserve">Série histórica de surtos de escarlatina e número de casos envolvidos nos surtos, Município de São Paulo, 2007 a 2026*. </t>
  </si>
  <si>
    <t>*J11: Influenza (gripe) devido a vírus não identificado</t>
  </si>
  <si>
    <t>*J07: Sindrome Respiratória Aguda</t>
  </si>
  <si>
    <t>*J06: Infecções agudas das vias aéreas superiores de localizações múltiplas e não especificadas</t>
  </si>
  <si>
    <t>**Dados provisórios até 07/07/2026, sujeitos a revisão. Os dados de 2021 sofreram alteração devido as correções no banco SINANNET.</t>
  </si>
  <si>
    <t xml:space="preserve">   2026**</t>
  </si>
  <si>
    <t xml:space="preserve">    2025**</t>
  </si>
  <si>
    <t>sintomas</t>
  </si>
  <si>
    <t xml:space="preserve">Ano de início de </t>
  </si>
  <si>
    <t xml:space="preserve">Série histórica de surtos de síndrome gripal * e número de casos envolvidos nos surtos, Município de São Paulo, 2007 a 2026**. </t>
  </si>
  <si>
    <t>*Dados provisórios até 13/07/2026, sujeitos a revisão.</t>
  </si>
  <si>
    <t>Número
de casos</t>
  </si>
  <si>
    <t>Número
de surtos</t>
  </si>
  <si>
    <t>Ano Epid. Sintomas</t>
  </si>
  <si>
    <t xml:space="preserve">Série histórica de surtos de Varicela e número de casos envolvidos nos surtos, Município de São Paulo, 2007 a 2026*. </t>
  </si>
  <si>
    <t>** Ocorrência de Epidemia no MSP</t>
  </si>
  <si>
    <t>*Dados provisórios até 02/07/2026 sujeitos a revisão.</t>
  </si>
  <si>
    <t>2011**</t>
  </si>
  <si>
    <t>casos</t>
  </si>
  <si>
    <t>surtos</t>
  </si>
  <si>
    <t xml:space="preserve">Número de </t>
  </si>
  <si>
    <t xml:space="preserve">Ano de </t>
  </si>
  <si>
    <t xml:space="preserve">Série histórica de surtos de conjuntivites e número de casos envolvidos nos surtos, Município de São Paulo, 2007 a 2026*.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</si>
</sst>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0"/>
      <color indexed="25"/>
      <name val="Arial"/>
      <family val="2"/>
    </font>
    <font>
      <b/>
      <sz val="10"/>
      <color theme="0"/>
      <name val="Verdana"/>
      <family val="2"/>
    </font>
    <font>
      <b/>
      <sz val="16"/>
      <color theme="0"/>
      <name val="Calibri"/>
      <family val="2"/>
    </font>
    <font>
      <sz val="10"/>
      <color rgb="FF000000"/>
      <name val="Verdana"/>
      <family val="2"/>
    </font>
    <font>
      <sz val="11"/>
      <color indexed="18"/>
      <name val="Calibri"/>
      <family val="2"/>
    </font>
    <font>
      <sz val="10"/>
      <color indexed="18"/>
      <name val="Verdan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31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1" fillId="0" borderId="0" xfId="1"/>
    <xf numFmtId="0" fontId="2" fillId="0" borderId="0" xfId="1" applyFont="1"/>
    <xf numFmtId="0" fontId="3" fillId="2" borderId="0" xfId="1" applyFont="1" applyFill="1"/>
    <xf numFmtId="0" fontId="4" fillId="2" borderId="0" xfId="1" applyFont="1" applyFill="1"/>
    <xf numFmtId="0" fontId="5" fillId="0" borderId="0" xfId="1" applyFont="1"/>
    <xf numFmtId="0" fontId="6" fillId="0" borderId="0" xfId="1" applyFont="1"/>
    <xf numFmtId="0" fontId="7" fillId="0" borderId="0" xfId="1" applyFont="1"/>
    <xf numFmtId="164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2" fillId="3" borderId="0" xfId="1" applyFont="1" applyFill="1"/>
    <xf numFmtId="164" fontId="8" fillId="4" borderId="1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5" borderId="3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/>
    </xf>
    <xf numFmtId="0" fontId="9" fillId="5" borderId="7" xfId="1" applyFont="1" applyFill="1" applyBorder="1" applyAlignment="1">
      <alignment horizontal="center" vertical="center"/>
    </xf>
    <xf numFmtId="0" fontId="9" fillId="5" borderId="8" xfId="1" applyFont="1" applyFill="1" applyBorder="1" applyAlignment="1">
      <alignment horizontal="center" vertical="center"/>
    </xf>
    <xf numFmtId="0" fontId="9" fillId="5" borderId="9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" fillId="6" borderId="0" xfId="1" applyFill="1"/>
    <xf numFmtId="0" fontId="9" fillId="6" borderId="0" xfId="1" applyFont="1" applyFill="1" applyAlignment="1">
      <alignment vertical="center"/>
    </xf>
    <xf numFmtId="0" fontId="2" fillId="2" borderId="0" xfId="1" applyFont="1" applyFill="1"/>
    <xf numFmtId="0" fontId="11" fillId="2" borderId="0" xfId="1" applyFont="1" applyFill="1"/>
    <xf numFmtId="0" fontId="8" fillId="0" borderId="0" xfId="1" applyFont="1"/>
    <xf numFmtId="0" fontId="9" fillId="0" borderId="0" xfId="1" applyFont="1"/>
    <xf numFmtId="164" fontId="12" fillId="7" borderId="0" xfId="1" applyNumberFormat="1" applyFont="1" applyFill="1" applyAlignment="1">
      <alignment horizontal="center"/>
    </xf>
    <xf numFmtId="3" fontId="12" fillId="7" borderId="0" xfId="1" applyNumberFormat="1" applyFont="1" applyFill="1" applyAlignment="1">
      <alignment horizontal="center"/>
    </xf>
    <xf numFmtId="0" fontId="12" fillId="7" borderId="0" xfId="1" applyFont="1" applyFill="1" applyAlignment="1">
      <alignment horizontal="center"/>
    </xf>
    <xf numFmtId="164" fontId="13" fillId="6" borderId="0" xfId="1" applyNumberFormat="1" applyFont="1" applyFill="1" applyAlignment="1">
      <alignment horizontal="center"/>
    </xf>
    <xf numFmtId="3" fontId="13" fillId="6" borderId="0" xfId="1" applyNumberFormat="1" applyFont="1" applyFill="1" applyAlignment="1">
      <alignment horizontal="center"/>
    </xf>
    <xf numFmtId="0" fontId="4" fillId="6" borderId="0" xfId="1" applyFont="1" applyFill="1" applyAlignment="1">
      <alignment horizontal="center"/>
    </xf>
    <xf numFmtId="164" fontId="8" fillId="6" borderId="0" xfId="1" applyNumberFormat="1" applyFont="1" applyFill="1" applyAlignment="1">
      <alignment horizontal="center"/>
    </xf>
    <xf numFmtId="3" fontId="8" fillId="6" borderId="0" xfId="1" applyNumberFormat="1" applyFont="1" applyFill="1" applyAlignment="1">
      <alignment horizontal="center"/>
    </xf>
    <xf numFmtId="0" fontId="9" fillId="6" borderId="0" xfId="1" applyFont="1" applyFill="1" applyAlignment="1">
      <alignment horizontal="center"/>
    </xf>
    <xf numFmtId="0" fontId="9" fillId="3" borderId="0" xfId="1" applyFont="1" applyFill="1" applyAlignment="1">
      <alignment horizontal="center"/>
    </xf>
    <xf numFmtId="164" fontId="8" fillId="3" borderId="0" xfId="1" applyNumberFormat="1" applyFont="1" applyFill="1" applyAlignment="1">
      <alignment horizontal="center"/>
    </xf>
    <xf numFmtId="3" fontId="8" fillId="3" borderId="0" xfId="1" applyNumberFormat="1" applyFont="1" applyFill="1" applyAlignment="1">
      <alignment horizontal="center"/>
    </xf>
    <xf numFmtId="0" fontId="14" fillId="0" borderId="0" xfId="1" applyFont="1"/>
    <xf numFmtId="3" fontId="8" fillId="6" borderId="0" xfId="1" applyNumberFormat="1" applyFont="1" applyFill="1" applyAlignment="1">
      <alignment horizontal="center" wrapText="1"/>
    </xf>
    <xf numFmtId="0" fontId="15" fillId="8" borderId="10" xfId="1" applyFont="1" applyFill="1" applyBorder="1" applyAlignment="1">
      <alignment horizontal="center" vertical="center"/>
    </xf>
    <xf numFmtId="0" fontId="15" fillId="8" borderId="10" xfId="1" applyFont="1" applyFill="1" applyBorder="1" applyAlignment="1">
      <alignment horizontal="center" vertical="center" wrapText="1"/>
    </xf>
    <xf numFmtId="0" fontId="15" fillId="8" borderId="11" xfId="1" applyFont="1" applyFill="1" applyBorder="1" applyAlignment="1">
      <alignment horizontal="center" vertical="center"/>
    </xf>
    <xf numFmtId="0" fontId="15" fillId="8" borderId="11" xfId="1" applyFont="1" applyFill="1" applyBorder="1" applyAlignment="1">
      <alignment horizontal="center" vertical="center" wrapText="1"/>
    </xf>
    <xf numFmtId="0" fontId="16" fillId="8" borderId="10" xfId="1" applyFont="1" applyFill="1" applyBorder="1" applyAlignment="1">
      <alignment horizontal="center" vertical="center" wrapText="1"/>
    </xf>
    <xf numFmtId="1" fontId="1" fillId="0" borderId="0" xfId="1" applyNumberFormat="1"/>
    <xf numFmtId="0" fontId="8" fillId="6" borderId="0" xfId="1" applyFont="1" applyFill="1"/>
    <xf numFmtId="0" fontId="13" fillId="6" borderId="0" xfId="1" applyFont="1" applyFill="1"/>
    <xf numFmtId="0" fontId="4" fillId="6" borderId="0" xfId="1" applyFont="1" applyFill="1"/>
    <xf numFmtId="0" fontId="3" fillId="0" borderId="0" xfId="1" applyFont="1"/>
    <xf numFmtId="0" fontId="4" fillId="2" borderId="2" xfId="1" applyFont="1" applyFill="1" applyBorder="1" applyAlignment="1">
      <alignment horizontal="center"/>
    </xf>
    <xf numFmtId="164" fontId="8" fillId="9" borderId="1" xfId="1" applyNumberFormat="1" applyFont="1" applyFill="1" applyBorder="1" applyAlignment="1">
      <alignment horizontal="center"/>
    </xf>
    <xf numFmtId="0" fontId="8" fillId="9" borderId="1" xfId="1" applyFont="1" applyFill="1" applyBorder="1" applyAlignment="1">
      <alignment horizontal="center"/>
    </xf>
    <xf numFmtId="164" fontId="8" fillId="6" borderId="12" xfId="1" applyNumberFormat="1" applyFont="1" applyFill="1" applyBorder="1" applyAlignment="1">
      <alignment horizontal="center"/>
    </xf>
    <xf numFmtId="0" fontId="17" fillId="6" borderId="13" xfId="1" applyFont="1" applyFill="1" applyBorder="1" applyAlignment="1">
      <alignment horizontal="center" vertical="center" wrapText="1"/>
    </xf>
    <xf numFmtId="0" fontId="9" fillId="9" borderId="13" xfId="1" applyFont="1" applyFill="1" applyBorder="1" applyAlignment="1">
      <alignment horizontal="center"/>
    </xf>
    <xf numFmtId="164" fontId="8" fillId="3" borderId="12" xfId="1" applyNumberFormat="1" applyFont="1" applyFill="1" applyBorder="1" applyAlignment="1">
      <alignment horizontal="center"/>
    </xf>
    <xf numFmtId="0" fontId="17" fillId="3" borderId="13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/>
    </xf>
    <xf numFmtId="0" fontId="19" fillId="0" borderId="0" xfId="1" applyFont="1"/>
    <xf numFmtId="0" fontId="18" fillId="0" borderId="0" xfId="1" applyFont="1"/>
    <xf numFmtId="0" fontId="18" fillId="6" borderId="0" xfId="1" applyFont="1" applyFill="1" applyAlignment="1">
      <alignment horizontal="left"/>
    </xf>
    <xf numFmtId="0" fontId="8" fillId="9" borderId="0" xfId="1" applyFont="1" applyFill="1"/>
    <xf numFmtId="0" fontId="8" fillId="2" borderId="0" xfId="1" applyFont="1" applyFill="1"/>
    <xf numFmtId="0" fontId="9" fillId="2" borderId="0" xfId="1" applyFont="1" applyFill="1"/>
    <xf numFmtId="0" fontId="13" fillId="0" borderId="0" xfId="1" applyFont="1"/>
    <xf numFmtId="164" fontId="13" fillId="2" borderId="1" xfId="1" applyNumberFormat="1" applyFont="1" applyFill="1" applyBorder="1" applyAlignment="1">
      <alignment horizontal="center"/>
    </xf>
    <xf numFmtId="3" fontId="4" fillId="2" borderId="1" xfId="1" applyNumberFormat="1" applyFont="1" applyFill="1" applyBorder="1" applyAlignment="1">
      <alignment horizontal="center"/>
    </xf>
    <xf numFmtId="164" fontId="8" fillId="6" borderId="1" xfId="1" applyNumberFormat="1" applyFont="1" applyFill="1" applyBorder="1" applyAlignment="1">
      <alignment horizontal="center"/>
    </xf>
    <xf numFmtId="3" fontId="8" fillId="9" borderId="1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0" borderId="1" xfId="1" applyNumberFormat="1" applyFont="1" applyBorder="1" applyAlignment="1">
      <alignment horizontal="center"/>
    </xf>
    <xf numFmtId="0" fontId="11" fillId="0" borderId="0" xfId="1" applyFont="1"/>
    <xf numFmtId="0" fontId="9" fillId="10" borderId="5" xfId="1" applyFont="1" applyFill="1" applyBorder="1" applyAlignment="1">
      <alignment horizontal="center" vertical="center" wrapText="1"/>
    </xf>
    <xf numFmtId="0" fontId="9" fillId="10" borderId="9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left"/>
    </xf>
    <xf numFmtId="164" fontId="9" fillId="2" borderId="1" xfId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20" fillId="2" borderId="1" xfId="1" applyNumberFormat="1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/>
    </xf>
    <xf numFmtId="3" fontId="20" fillId="0" borderId="1" xfId="1" applyNumberFormat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165" fontId="8" fillId="2" borderId="1" xfId="1" applyNumberFormat="1" applyFont="1" applyFill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0" fontId="1" fillId="3" borderId="0" xfId="1" applyFill="1"/>
    <xf numFmtId="0" fontId="8" fillId="3" borderId="0" xfId="1" applyFont="1" applyFill="1"/>
    <xf numFmtId="0" fontId="11" fillId="3" borderId="0" xfId="1" applyFont="1" applyFill="1"/>
    <xf numFmtId="3" fontId="8" fillId="4" borderId="1" xfId="1" applyNumberFormat="1" applyFont="1" applyFill="1" applyBorder="1" applyAlignment="1">
      <alignment horizontal="center"/>
    </xf>
    <xf numFmtId="165" fontId="8" fillId="4" borderId="1" xfId="1" applyNumberFormat="1" applyFont="1" applyFill="1" applyBorder="1" applyAlignment="1">
      <alignment horizontal="center"/>
    </xf>
    <xf numFmtId="3" fontId="8" fillId="0" borderId="1" xfId="1" applyNumberFormat="1" applyFont="1" applyBorder="1" applyAlignment="1">
      <alignment horizontal="center" wrapText="1"/>
    </xf>
    <xf numFmtId="3" fontId="8" fillId="0" borderId="2" xfId="1" applyNumberFormat="1" applyFont="1" applyBorder="1" applyAlignment="1">
      <alignment horizontal="center" wrapText="1"/>
    </xf>
    <xf numFmtId="165" fontId="8" fillId="0" borderId="2" xfId="1" applyNumberFormat="1" applyFont="1" applyBorder="1" applyAlignment="1">
      <alignment horizontal="center"/>
    </xf>
    <xf numFmtId="0" fontId="9" fillId="5" borderId="3" xfId="1" applyFont="1" applyFill="1" applyBorder="1" applyAlignment="1">
      <alignment horizontal="center" wrapText="1"/>
    </xf>
    <xf numFmtId="0" fontId="9" fillId="5" borderId="2" xfId="1" applyFont="1" applyFill="1" applyBorder="1" applyAlignment="1">
      <alignment horizontal="center" wrapText="1"/>
    </xf>
    <xf numFmtId="0" fontId="9" fillId="5" borderId="4" xfId="1" applyFont="1" applyFill="1" applyBorder="1" applyAlignment="1">
      <alignment horizontal="center" wrapText="1"/>
    </xf>
    <xf numFmtId="0" fontId="9" fillId="5" borderId="5" xfId="1" applyFont="1" applyFill="1" applyBorder="1" applyAlignment="1">
      <alignment horizontal="center" wrapText="1"/>
    </xf>
    <xf numFmtId="0" fontId="9" fillId="5" borderId="6" xfId="1" applyFont="1" applyFill="1" applyBorder="1" applyAlignment="1">
      <alignment horizontal="center" wrapText="1"/>
    </xf>
    <xf numFmtId="0" fontId="9" fillId="5" borderId="7" xfId="1" applyFont="1" applyFill="1" applyBorder="1" applyAlignment="1">
      <alignment horizontal="center" wrapText="1"/>
    </xf>
    <xf numFmtId="0" fontId="9" fillId="5" borderId="8" xfId="1" applyFont="1" applyFill="1" applyBorder="1" applyAlignment="1">
      <alignment horizontal="center" wrapText="1"/>
    </xf>
    <xf numFmtId="0" fontId="9" fillId="5" borderId="9" xfId="1" applyFont="1" applyFill="1" applyBorder="1" applyAlignment="1">
      <alignment horizontal="center" wrapText="1"/>
    </xf>
    <xf numFmtId="0" fontId="10" fillId="5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751E997-BF5E-49D4-8D97-DEA77CE2D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dLbl>
              <c:idx val="13"/>
              <c:layout>
                <c:manualLayout>
                  <c:x val="0"/>
                  <c:y val="4.39482064741906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D-48BD-AEB9-FD755A2E5695}"/>
                </c:ext>
              </c:extLst>
            </c:dLbl>
            <c:dLbl>
              <c:idx val="16"/>
              <c:layout>
                <c:manualLayout>
                  <c:x val="0"/>
                  <c:y val="8.40268299795858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D-48BD-AEB9-FD755A2E56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'Surtos de DTA'!$B$5:$B$24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2025*</c:v>
                </c:pt>
                <c:pt idx="19">
                  <c:v>2026*</c:v>
                </c:pt>
              </c:strCache>
            </c:strRef>
          </c:cat>
          <c:val>
            <c:numRef>
              <c:f>'Surtos de DTA'!$C$5:$C$24</c:f>
              <c:numCache>
                <c:formatCode>#,##0</c:formatCode>
                <c:ptCount val="20"/>
                <c:pt idx="0">
                  <c:v>158</c:v>
                </c:pt>
                <c:pt idx="1">
                  <c:v>189</c:v>
                </c:pt>
                <c:pt idx="2">
                  <c:v>306</c:v>
                </c:pt>
                <c:pt idx="3">
                  <c:v>373</c:v>
                </c:pt>
                <c:pt idx="4">
                  <c:v>312</c:v>
                </c:pt>
                <c:pt idx="5">
                  <c:v>408</c:v>
                </c:pt>
                <c:pt idx="6">
                  <c:v>268</c:v>
                </c:pt>
                <c:pt idx="7">
                  <c:v>155</c:v>
                </c:pt>
                <c:pt idx="8">
                  <c:v>124</c:v>
                </c:pt>
                <c:pt idx="9">
                  <c:v>86</c:v>
                </c:pt>
                <c:pt idx="10">
                  <c:v>77</c:v>
                </c:pt>
                <c:pt idx="11">
                  <c:v>55</c:v>
                </c:pt>
                <c:pt idx="12">
                  <c:v>64</c:v>
                </c:pt>
                <c:pt idx="13">
                  <c:v>19</c:v>
                </c:pt>
                <c:pt idx="14">
                  <c:v>48</c:v>
                </c:pt>
                <c:pt idx="15">
                  <c:v>116</c:v>
                </c:pt>
                <c:pt idx="16">
                  <c:v>98</c:v>
                </c:pt>
                <c:pt idx="17">
                  <c:v>101</c:v>
                </c:pt>
                <c:pt idx="18">
                  <c:v>149</c:v>
                </c:pt>
                <c:pt idx="19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3D-48BD-AEB9-FD755A2E5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125940863"/>
        <c:axId val="1"/>
      </c:barChart>
      <c:lineChart>
        <c:grouping val="standard"/>
        <c:varyColors val="0"/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1.8659881255301103E-2"/>
                  <c:y val="-7.70370370370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D-48BD-AEB9-FD755A2E5695}"/>
                </c:ext>
              </c:extLst>
            </c:dLbl>
            <c:dLbl>
              <c:idx val="14"/>
              <c:layout>
                <c:manualLayout>
                  <c:x val="-4.9194232400339273E-2"/>
                  <c:y val="-4.4444444444444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D-48BD-AEB9-FD755A2E56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'Surtos de DTA'!$E$5:$E$24</c:f>
              <c:numCache>
                <c:formatCode>#,##0</c:formatCode>
                <c:ptCount val="20"/>
                <c:pt idx="0">
                  <c:v>1597</c:v>
                </c:pt>
                <c:pt idx="1">
                  <c:v>1432</c:v>
                </c:pt>
                <c:pt idx="2">
                  <c:v>2265</c:v>
                </c:pt>
                <c:pt idx="3">
                  <c:v>1953</c:v>
                </c:pt>
                <c:pt idx="4">
                  <c:v>2710</c:v>
                </c:pt>
                <c:pt idx="5">
                  <c:v>2627</c:v>
                </c:pt>
                <c:pt idx="6">
                  <c:v>2651</c:v>
                </c:pt>
                <c:pt idx="7">
                  <c:v>2042</c:v>
                </c:pt>
                <c:pt idx="8">
                  <c:v>1627</c:v>
                </c:pt>
                <c:pt idx="9">
                  <c:v>1529</c:v>
                </c:pt>
                <c:pt idx="10">
                  <c:v>1677</c:v>
                </c:pt>
                <c:pt idx="11">
                  <c:v>996</c:v>
                </c:pt>
                <c:pt idx="12">
                  <c:v>1047</c:v>
                </c:pt>
                <c:pt idx="13">
                  <c:v>175</c:v>
                </c:pt>
                <c:pt idx="14">
                  <c:v>517</c:v>
                </c:pt>
                <c:pt idx="15">
                  <c:v>1936</c:v>
                </c:pt>
                <c:pt idx="16">
                  <c:v>1604</c:v>
                </c:pt>
                <c:pt idx="17">
                  <c:v>838</c:v>
                </c:pt>
                <c:pt idx="18">
                  <c:v>1597</c:v>
                </c:pt>
                <c:pt idx="19">
                  <c:v>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D-48BD-AEB9-FD755A2E5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25940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 de notificação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Número</a:t>
                </a:r>
                <a:r>
                  <a:rPr lang="pt-BR" baseline="0"/>
                  <a:t> de</a:t>
                </a:r>
                <a:r>
                  <a:rPr lang="pt-BR"/>
                  <a:t> surtos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solidFill>
            <a:schemeClr val="bg1"/>
          </a:solidFill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1259408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/>
                  <a:t>Número de Casos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576262</xdr:colOff>
      <xdr:row>1</xdr:row>
      <xdr:rowOff>519112</xdr:rowOff>
    </xdr:from>
    <xdr:to>
      <xdr:col>24</xdr:col>
      <xdr:colOff>261937</xdr:colOff>
      <xdr:row>18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2C89E1-F358-4ADE-A8EF-E05054D2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2AE7-A2EE-42F2-8DDA-E21A0E231B68}">
  <sheetPr>
    <pageSetUpPr fitToPage="1"/>
  </sheetPr>
  <dimension ref="B2:F42"/>
  <sheetViews>
    <sheetView topLeftCell="A16" workbookViewId="0">
      <selection activeCell="G28" sqref="G28"/>
    </sheetView>
  </sheetViews>
  <sheetFormatPr defaultColWidth="9" defaultRowHeight="12.75" x14ac:dyDescent="0.2"/>
  <cols>
    <col min="1" max="1" width="9" style="1" customWidth="1"/>
    <col min="2" max="2" width="21.85546875" style="1" customWidth="1"/>
    <col min="3" max="3" width="17.85546875" style="1" customWidth="1"/>
    <col min="4" max="4" width="18.28515625" style="1" customWidth="1"/>
    <col min="5" max="5" width="19" style="1" customWidth="1"/>
    <col min="6" max="6" width="15.7109375" style="1" customWidth="1"/>
    <col min="7" max="7" width="9.85546875" style="1" customWidth="1"/>
    <col min="8" max="8" width="11" style="1" customWidth="1"/>
    <col min="9" max="16384" width="9" style="1"/>
  </cols>
  <sheetData>
    <row r="2" spans="2:6" s="5" customFormat="1" ht="62.25" customHeight="1" x14ac:dyDescent="0.2">
      <c r="B2" s="31" t="s">
        <v>10</v>
      </c>
      <c r="C2" s="31"/>
      <c r="D2" s="31"/>
      <c r="E2" s="31"/>
      <c r="F2" s="31"/>
    </row>
    <row r="3" spans="2:6" ht="15" customHeight="1" x14ac:dyDescent="0.2">
      <c r="B3" s="30" t="s">
        <v>9</v>
      </c>
      <c r="C3" s="28" t="s">
        <v>8</v>
      </c>
      <c r="D3" s="29"/>
      <c r="E3" s="28" t="s">
        <v>8</v>
      </c>
      <c r="F3" s="27"/>
    </row>
    <row r="4" spans="2:6" ht="15" customHeight="1" x14ac:dyDescent="0.2">
      <c r="B4" s="26" t="s">
        <v>7</v>
      </c>
      <c r="C4" s="24" t="s">
        <v>6</v>
      </c>
      <c r="D4" s="25" t="s">
        <v>4</v>
      </c>
      <c r="E4" s="24" t="s">
        <v>5</v>
      </c>
      <c r="F4" s="23" t="s">
        <v>4</v>
      </c>
    </row>
    <row r="5" spans="2:6" ht="20.100000000000001" customHeight="1" x14ac:dyDescent="0.25">
      <c r="B5" s="22">
        <v>2007</v>
      </c>
      <c r="C5" s="21">
        <v>132</v>
      </c>
      <c r="D5" s="20">
        <f>(C5/$C$25)*100</f>
        <v>13.552361396303903</v>
      </c>
      <c r="E5" s="21">
        <v>1107</v>
      </c>
      <c r="F5" s="20">
        <f>(E5/$E$25)*100</f>
        <v>15.089967284623773</v>
      </c>
    </row>
    <row r="6" spans="2:6" ht="20.100000000000001" customHeight="1" x14ac:dyDescent="0.25">
      <c r="B6" s="15">
        <v>2008</v>
      </c>
      <c r="C6" s="14">
        <v>89</v>
      </c>
      <c r="D6" s="13">
        <f>(C6/$C$25)*100</f>
        <v>9.1375770020533871</v>
      </c>
      <c r="E6" s="14">
        <v>490</v>
      </c>
      <c r="F6" s="13">
        <f>(E6/$E$25)*100</f>
        <v>6.6793893129770989</v>
      </c>
    </row>
    <row r="7" spans="2:6" ht="20.100000000000001" customHeight="1" x14ac:dyDescent="0.25">
      <c r="B7" s="15">
        <v>2009</v>
      </c>
      <c r="C7" s="14">
        <v>39</v>
      </c>
      <c r="D7" s="13">
        <f>(C7/$C$25)*100</f>
        <v>4.0041067761806977</v>
      </c>
      <c r="E7" s="14">
        <v>1363</v>
      </c>
      <c r="F7" s="13">
        <f>(E7/$E$25)*100</f>
        <v>18.579607415485277</v>
      </c>
    </row>
    <row r="8" spans="2:6" ht="20.100000000000001" customHeight="1" x14ac:dyDescent="0.25">
      <c r="B8" s="15">
        <v>2010</v>
      </c>
      <c r="C8" s="14">
        <v>31</v>
      </c>
      <c r="D8" s="13">
        <f>(C8/$C$25)*100</f>
        <v>3.1827515400410675</v>
      </c>
      <c r="E8" s="14">
        <v>123</v>
      </c>
      <c r="F8" s="13">
        <f>(E8/$E$25)*100</f>
        <v>1.6766630316248636</v>
      </c>
    </row>
    <row r="9" spans="2:6" ht="20.100000000000001" customHeight="1" x14ac:dyDescent="0.25">
      <c r="B9" s="15">
        <v>2011</v>
      </c>
      <c r="C9" s="14">
        <v>4</v>
      </c>
      <c r="D9" s="13">
        <f>(C9/$C$25)*100</f>
        <v>0.41067761806981523</v>
      </c>
      <c r="E9" s="14">
        <v>8</v>
      </c>
      <c r="F9" s="13">
        <f>(E9/$E$25)*100</f>
        <v>0.10905125408942204</v>
      </c>
    </row>
    <row r="10" spans="2:6" ht="20.100000000000001" customHeight="1" x14ac:dyDescent="0.25">
      <c r="B10" s="15">
        <v>2012</v>
      </c>
      <c r="C10" s="14">
        <v>8</v>
      </c>
      <c r="D10" s="13">
        <f>(C10/$C$25)*100</f>
        <v>0.82135523613963046</v>
      </c>
      <c r="E10" s="14">
        <v>30</v>
      </c>
      <c r="F10" s="13">
        <f>(E10/$E$25)*100</f>
        <v>0.40894220283533261</v>
      </c>
    </row>
    <row r="11" spans="2:6" ht="20.100000000000001" customHeight="1" x14ac:dyDescent="0.25">
      <c r="B11" s="15">
        <v>2013</v>
      </c>
      <c r="C11" s="14">
        <v>2</v>
      </c>
      <c r="D11" s="13">
        <f>(C11/$C$25)*100</f>
        <v>0.20533880903490762</v>
      </c>
      <c r="E11" s="14">
        <v>19</v>
      </c>
      <c r="F11" s="13">
        <f>(E11/$E$25)*100</f>
        <v>0.25899672846237731</v>
      </c>
    </row>
    <row r="12" spans="2:6" ht="20.100000000000001" customHeight="1" x14ac:dyDescent="0.25">
      <c r="B12" s="15">
        <v>2014</v>
      </c>
      <c r="C12" s="14">
        <v>14</v>
      </c>
      <c r="D12" s="13">
        <f>(C12/$C$25)*100</f>
        <v>1.4373716632443532</v>
      </c>
      <c r="E12" s="14">
        <v>44</v>
      </c>
      <c r="F12" s="13">
        <f>(E12/$E$25)*100</f>
        <v>0.5997818974918212</v>
      </c>
    </row>
    <row r="13" spans="2:6" ht="20.100000000000001" customHeight="1" x14ac:dyDescent="0.25">
      <c r="B13" s="15">
        <v>2015</v>
      </c>
      <c r="C13" s="14">
        <v>32</v>
      </c>
      <c r="D13" s="13">
        <f>(C13/$C$25)*100</f>
        <v>3.2854209445585218</v>
      </c>
      <c r="E13" s="14">
        <v>283</v>
      </c>
      <c r="F13" s="13">
        <f>(E13/$E$25)*100</f>
        <v>3.8576881134133045</v>
      </c>
    </row>
    <row r="14" spans="2:6" ht="20.100000000000001" customHeight="1" x14ac:dyDescent="0.25">
      <c r="B14" s="15">
        <v>2016</v>
      </c>
      <c r="C14" s="14">
        <v>410</v>
      </c>
      <c r="D14" s="13">
        <f>(C14/$C$25)*100</f>
        <v>42.094455852156059</v>
      </c>
      <c r="E14" s="14">
        <v>2863</v>
      </c>
      <c r="F14" s="13">
        <f>(E14/$E$25)*100</f>
        <v>39.026717557251914</v>
      </c>
    </row>
    <row r="15" spans="2:6" ht="20.100000000000001" customHeight="1" x14ac:dyDescent="0.25">
      <c r="B15" s="15">
        <v>2017</v>
      </c>
      <c r="C15" s="14">
        <v>141</v>
      </c>
      <c r="D15" s="13">
        <f>(C15/$C$25)*100</f>
        <v>14.476386036960987</v>
      </c>
      <c r="E15" s="14">
        <v>739</v>
      </c>
      <c r="F15" s="13">
        <f>(E15/$E$25)*100</f>
        <v>10.073609596510359</v>
      </c>
    </row>
    <row r="16" spans="2:6" ht="20.100000000000001" customHeight="1" x14ac:dyDescent="0.25">
      <c r="B16" s="15">
        <v>2018</v>
      </c>
      <c r="C16" s="14">
        <v>23</v>
      </c>
      <c r="D16" s="13">
        <f>(C16/$C$25)*100</f>
        <v>2.3613963039014374</v>
      </c>
      <c r="E16" s="14">
        <v>120</v>
      </c>
      <c r="F16" s="13">
        <f>(E16/$E$25)*100</f>
        <v>1.6357688113413305</v>
      </c>
    </row>
    <row r="17" spans="2:6" s="2" customFormat="1" ht="20.100000000000001" customHeight="1" x14ac:dyDescent="0.25">
      <c r="B17" s="15">
        <v>2019</v>
      </c>
      <c r="C17" s="14">
        <v>17</v>
      </c>
      <c r="D17" s="13">
        <f>(C17/$C$25)*100</f>
        <v>1.7453798767967144</v>
      </c>
      <c r="E17" s="14">
        <v>73</v>
      </c>
      <c r="F17" s="13">
        <f>(E17/$E$25)*100</f>
        <v>0.99509269356597607</v>
      </c>
    </row>
    <row r="18" spans="2:6" s="16" customFormat="1" ht="20.100000000000001" customHeight="1" x14ac:dyDescent="0.25">
      <c r="B18" s="19">
        <v>2020</v>
      </c>
      <c r="C18" s="18">
        <v>5</v>
      </c>
      <c r="D18" s="17">
        <f>(C18/$C$25)*100</f>
        <v>0.51334702258726894</v>
      </c>
      <c r="E18" s="18">
        <v>12</v>
      </c>
      <c r="F18" s="17">
        <f>(E18/$E$25)*100</f>
        <v>0.16357688113413305</v>
      </c>
    </row>
    <row r="19" spans="2:6" s="16" customFormat="1" ht="20.100000000000001" customHeight="1" x14ac:dyDescent="0.25">
      <c r="B19" s="15">
        <v>2021</v>
      </c>
      <c r="C19" s="14">
        <v>1</v>
      </c>
      <c r="D19" s="13">
        <f>(C19/$C$25)*100</f>
        <v>0.10266940451745381</v>
      </c>
      <c r="E19" s="14">
        <v>3</v>
      </c>
      <c r="F19" s="13">
        <f>(E19/$E$25)*100</f>
        <v>4.0894220283533261E-2</v>
      </c>
    </row>
    <row r="20" spans="2:6" ht="20.100000000000001" customHeight="1" x14ac:dyDescent="0.25">
      <c r="B20" s="15">
        <v>2022</v>
      </c>
      <c r="C20" s="14">
        <v>6</v>
      </c>
      <c r="D20" s="13">
        <f>(C20/$C$25)*100</f>
        <v>0.61601642710472282</v>
      </c>
      <c r="E20" s="14">
        <v>13</v>
      </c>
      <c r="F20" s="13">
        <f>(E20/$E$25)*100</f>
        <v>0.17720828789531079</v>
      </c>
    </row>
    <row r="21" spans="2:6" ht="20.100000000000001" customHeight="1" x14ac:dyDescent="0.25">
      <c r="B21" s="15">
        <v>2023</v>
      </c>
      <c r="C21" s="14">
        <v>4</v>
      </c>
      <c r="D21" s="13">
        <f>(C21/$C$25)*100</f>
        <v>0.41067761806981523</v>
      </c>
      <c r="E21" s="14">
        <v>8</v>
      </c>
      <c r="F21" s="13">
        <f>(E21/$E$25)*100</f>
        <v>0.10905125408942204</v>
      </c>
    </row>
    <row r="22" spans="2:6" ht="20.100000000000001" customHeight="1" x14ac:dyDescent="0.25">
      <c r="B22" s="15">
        <v>2024</v>
      </c>
      <c r="C22" s="14">
        <v>5</v>
      </c>
      <c r="D22" s="13">
        <f>(C22/$C$25)*100</f>
        <v>0.51334702258726894</v>
      </c>
      <c r="E22" s="14">
        <v>10</v>
      </c>
      <c r="F22" s="13">
        <f>(E22/$E$25)*100</f>
        <v>0.13631406761177753</v>
      </c>
    </row>
    <row r="23" spans="2:6" ht="20.100000000000001" customHeight="1" x14ac:dyDescent="0.25">
      <c r="B23" s="12">
        <v>2025</v>
      </c>
      <c r="C23" s="11">
        <v>7</v>
      </c>
      <c r="D23" s="10">
        <f>(C23/$C$25)*100</f>
        <v>0.71868583162217659</v>
      </c>
      <c r="E23" s="11">
        <v>21</v>
      </c>
      <c r="F23" s="10">
        <f>(E23/$E$25)*100</f>
        <v>0.2862595419847328</v>
      </c>
    </row>
    <row r="24" spans="2:6" ht="20.100000000000001" customHeight="1" x14ac:dyDescent="0.25">
      <c r="B24" s="12" t="s">
        <v>3</v>
      </c>
      <c r="C24" s="11">
        <v>4</v>
      </c>
      <c r="D24" s="10">
        <f>(C24/$C$25)*100</f>
        <v>0.41067761806981523</v>
      </c>
      <c r="E24" s="11">
        <v>7</v>
      </c>
      <c r="F24" s="10">
        <f>(E24/$E$25)*100</f>
        <v>9.5419847328244267E-2</v>
      </c>
    </row>
    <row r="25" spans="2:6" ht="20.100000000000001" customHeight="1" x14ac:dyDescent="0.25">
      <c r="B25" s="9" t="s">
        <v>2</v>
      </c>
      <c r="C25" s="9">
        <f>SUM(C5:C24)</f>
        <v>974</v>
      </c>
      <c r="D25" s="8">
        <f>SUM(D5:D24)</f>
        <v>100.00000000000003</v>
      </c>
      <c r="E25" s="9">
        <f>SUM(E5:E24)</f>
        <v>7336</v>
      </c>
      <c r="F25" s="8">
        <f>SUM(F5:F24)</f>
        <v>100.00000000000001</v>
      </c>
    </row>
    <row r="26" spans="2:6" ht="20.100000000000001" customHeight="1" x14ac:dyDescent="0.2">
      <c r="B26" s="7"/>
      <c r="C26" s="7"/>
      <c r="D26" s="7"/>
      <c r="E26" s="7"/>
      <c r="F26" s="7"/>
    </row>
    <row r="27" spans="2:6" s="2" customFormat="1" ht="20.100000000000001" customHeight="1" x14ac:dyDescent="0.2">
      <c r="B27" s="6" t="s">
        <v>1</v>
      </c>
      <c r="C27" s="5"/>
      <c r="D27" s="5"/>
      <c r="E27" s="5"/>
      <c r="F27" s="1"/>
    </row>
    <row r="28" spans="2:6" ht="20.100000000000001" customHeight="1" x14ac:dyDescent="0.25">
      <c r="B28" s="4" t="s">
        <v>0</v>
      </c>
      <c r="C28" s="3"/>
      <c r="D28" s="3"/>
      <c r="E28" s="3"/>
      <c r="F28" s="2"/>
    </row>
    <row r="29" spans="2:6" ht="20.100000000000001" customHeight="1" x14ac:dyDescent="0.2"/>
    <row r="30" spans="2:6" ht="20.100000000000001" customHeight="1" x14ac:dyDescent="0.2"/>
    <row r="31" spans="2:6" ht="20.100000000000001" customHeight="1" x14ac:dyDescent="0.2"/>
    <row r="32" spans="2:6" ht="20.100000000000001" customHeight="1" x14ac:dyDescent="0.2"/>
    <row r="33" s="1" customFormat="1" ht="20.100000000000001" customHeight="1" x14ac:dyDescent="0.2"/>
    <row r="34" s="1" customFormat="1" ht="20.100000000000001" customHeight="1" x14ac:dyDescent="0.2"/>
    <row r="35" s="1" customFormat="1" ht="20.100000000000001" customHeight="1" x14ac:dyDescent="0.2"/>
    <row r="36" s="1" customFormat="1" ht="20.100000000000001" customHeight="1" x14ac:dyDescent="0.2"/>
    <row r="37" s="1" customFormat="1" ht="20.100000000000001" customHeight="1" x14ac:dyDescent="0.2"/>
    <row r="38" s="1" customFormat="1" ht="20.100000000000001" customHeight="1" x14ac:dyDescent="0.2"/>
    <row r="39" s="1" customFormat="1" ht="20.100000000000001" customHeight="1" x14ac:dyDescent="0.2"/>
    <row r="40" s="1" customFormat="1" ht="20.100000000000001" customHeight="1" x14ac:dyDescent="0.2"/>
    <row r="41" s="1" customFormat="1" ht="20.100000000000001" customHeight="1" x14ac:dyDescent="0.2"/>
    <row r="42" s="1" customFormat="1" ht="20.100000000000001" customHeight="1" x14ac:dyDescent="0.2"/>
  </sheetData>
  <sheetProtection selectLockedCells="1" selectUnlockedCells="1"/>
  <mergeCells count="1">
    <mergeCell ref="B2:F2"/>
  </mergeCells>
  <pageMargins left="0.74803149606299213" right="0.74803149606299213" top="0.98425196850393704" bottom="0.98425196850393704" header="0.51181102362204722" footer="0.51181102362204722"/>
  <pageSetup paperSize="9" scale="8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3C0-FB77-4859-949F-EC7A2079FB41}">
  <dimension ref="B2:I39"/>
  <sheetViews>
    <sheetView zoomScaleNormal="100" workbookViewId="0">
      <selection activeCell="M31" sqref="M31"/>
    </sheetView>
  </sheetViews>
  <sheetFormatPr defaultColWidth="9" defaultRowHeight="12.75" x14ac:dyDescent="0.2"/>
  <cols>
    <col min="1" max="1" width="9" style="1" customWidth="1"/>
    <col min="2" max="2" width="22.5703125" style="1" customWidth="1"/>
    <col min="3" max="4" width="18.85546875" style="1" customWidth="1"/>
    <col min="5" max="5" width="19.140625" style="1" customWidth="1"/>
    <col min="6" max="6" width="19.85546875" style="1" customWidth="1"/>
    <col min="7" max="16384" width="9" style="1"/>
  </cols>
  <sheetData>
    <row r="2" spans="2:6" ht="72" customHeight="1" x14ac:dyDescent="0.2">
      <c r="B2" s="56" t="s">
        <v>17</v>
      </c>
      <c r="C2" s="56"/>
      <c r="D2" s="56"/>
      <c r="E2" s="56"/>
      <c r="F2" s="56"/>
    </row>
    <row r="3" spans="2:6" ht="15" customHeight="1" x14ac:dyDescent="0.2">
      <c r="B3" s="55" t="s">
        <v>9</v>
      </c>
      <c r="C3" s="54" t="s">
        <v>7</v>
      </c>
      <c r="D3" s="54"/>
      <c r="E3" s="54" t="s">
        <v>8</v>
      </c>
      <c r="F3" s="54"/>
    </row>
    <row r="4" spans="2:6" ht="15" customHeight="1" x14ac:dyDescent="0.2">
      <c r="B4" s="53" t="s">
        <v>7</v>
      </c>
      <c r="C4" s="53" t="s">
        <v>6</v>
      </c>
      <c r="D4" s="52" t="s">
        <v>4</v>
      </c>
      <c r="E4" s="53" t="s">
        <v>5</v>
      </c>
      <c r="F4" s="52" t="s">
        <v>4</v>
      </c>
    </row>
    <row r="5" spans="2:6" ht="20.100000000000001" customHeight="1" x14ac:dyDescent="0.25">
      <c r="B5" s="47">
        <v>2007</v>
      </c>
      <c r="C5" s="51">
        <v>158</v>
      </c>
      <c r="D5" s="44">
        <f>(C5/$C$25)*100</f>
        <v>4.911408144233758</v>
      </c>
      <c r="E5" s="51">
        <v>1597</v>
      </c>
      <c r="F5" s="44">
        <f>(E5/$E$25)*100</f>
        <v>5.0117683979287619</v>
      </c>
    </row>
    <row r="6" spans="2:6" ht="20.100000000000001" customHeight="1" x14ac:dyDescent="0.25">
      <c r="B6" s="47">
        <v>2008</v>
      </c>
      <c r="C6" s="51">
        <v>189</v>
      </c>
      <c r="D6" s="44">
        <f>(C6/$C$25)*100</f>
        <v>5.8750388560770901</v>
      </c>
      <c r="E6" s="51">
        <v>1432</v>
      </c>
      <c r="F6" s="44">
        <f>(E6/$E$25)*100</f>
        <v>4.4939588890632356</v>
      </c>
    </row>
    <row r="7" spans="2:6" ht="20.100000000000001" customHeight="1" x14ac:dyDescent="0.25">
      <c r="B7" s="47">
        <v>2009</v>
      </c>
      <c r="C7" s="51">
        <v>306</v>
      </c>
      <c r="D7" s="44">
        <f>(C7/$C$25)*100</f>
        <v>9.5119676717438608</v>
      </c>
      <c r="E7" s="51">
        <v>2265</v>
      </c>
      <c r="F7" s="44">
        <f>(E7/$E$25)*100</f>
        <v>7.1081123489722273</v>
      </c>
    </row>
    <row r="8" spans="2:6" ht="20.100000000000001" customHeight="1" x14ac:dyDescent="0.25">
      <c r="B8" s="47">
        <v>2010</v>
      </c>
      <c r="C8" s="51">
        <v>373</v>
      </c>
      <c r="D8" s="44">
        <f>(C8/$C$25)*100</f>
        <v>11.594653403792353</v>
      </c>
      <c r="E8" s="51">
        <v>1953</v>
      </c>
      <c r="F8" s="44">
        <f>(E8/$E$25)*100</f>
        <v>6.1289816412992311</v>
      </c>
    </row>
    <row r="9" spans="2:6" ht="20.100000000000001" customHeight="1" x14ac:dyDescent="0.25">
      <c r="B9" s="47">
        <v>2011</v>
      </c>
      <c r="C9" s="45">
        <v>312</v>
      </c>
      <c r="D9" s="44">
        <f>(C9/$C$25)*100</f>
        <v>9.6984768417780547</v>
      </c>
      <c r="E9" s="51">
        <v>2710</v>
      </c>
      <c r="F9" s="44">
        <f>(E9/$E$25)*100</f>
        <v>8.5046289031853135</v>
      </c>
    </row>
    <row r="10" spans="2:6" ht="20.100000000000001" customHeight="1" x14ac:dyDescent="0.25">
      <c r="B10" s="47">
        <v>2012</v>
      </c>
      <c r="C10" s="45">
        <v>408</v>
      </c>
      <c r="D10" s="44">
        <f>(C10/$C$25)*100</f>
        <v>12.68262356232515</v>
      </c>
      <c r="E10" s="45">
        <v>2627</v>
      </c>
      <c r="F10" s="44">
        <f>(E10/$E$25)*100</f>
        <v>8.2441550290287147</v>
      </c>
    </row>
    <row r="11" spans="2:6" ht="20.100000000000001" customHeight="1" x14ac:dyDescent="0.25">
      <c r="B11" s="47">
        <v>2013</v>
      </c>
      <c r="C11" s="45">
        <v>268</v>
      </c>
      <c r="D11" s="44">
        <f>(C11/$C$25)*100</f>
        <v>8.3307429281939704</v>
      </c>
      <c r="E11" s="45">
        <v>2651</v>
      </c>
      <c r="F11" s="44">
        <f>(E11/$E$25)*100</f>
        <v>8.3194727757727911</v>
      </c>
    </row>
    <row r="12" spans="2:6" ht="20.100000000000001" customHeight="1" x14ac:dyDescent="0.25">
      <c r="B12" s="47">
        <v>2014</v>
      </c>
      <c r="C12" s="49">
        <v>155</v>
      </c>
      <c r="D12" s="48">
        <f>(C12/$C$25)*100</f>
        <v>4.8181535592166611</v>
      </c>
      <c r="E12" s="49">
        <v>2042</v>
      </c>
      <c r="F12" s="48">
        <f>(E12/$E$25)*100</f>
        <v>6.408284952141849</v>
      </c>
    </row>
    <row r="13" spans="2:6" ht="20.100000000000001" customHeight="1" x14ac:dyDescent="0.25">
      <c r="B13" s="47">
        <v>2015</v>
      </c>
      <c r="C13" s="45">
        <v>124</v>
      </c>
      <c r="D13" s="44">
        <f>(C13/$C$25)*100</f>
        <v>3.8545228473733291</v>
      </c>
      <c r="E13" s="45">
        <v>1627</v>
      </c>
      <c r="F13" s="44">
        <f>(E13/$E$25)*100</f>
        <v>5.1059155813588575</v>
      </c>
    </row>
    <row r="14" spans="2:6" ht="20.100000000000001" customHeight="1" x14ac:dyDescent="0.25">
      <c r="B14" s="47">
        <v>2016</v>
      </c>
      <c r="C14" s="45">
        <v>86</v>
      </c>
      <c r="D14" s="44">
        <f>(C14/$C$25)*100</f>
        <v>2.6732981038234382</v>
      </c>
      <c r="E14" s="45">
        <v>1529</v>
      </c>
      <c r="F14" s="44">
        <f>(E14/$E$25)*100</f>
        <v>4.7983681154872118</v>
      </c>
    </row>
    <row r="15" spans="2:6" s="2" customFormat="1" ht="20.100000000000001" customHeight="1" x14ac:dyDescent="0.25">
      <c r="B15" s="47">
        <v>2017</v>
      </c>
      <c r="C15" s="45">
        <v>77</v>
      </c>
      <c r="D15" s="44">
        <f>(C15/$C$25)*100</f>
        <v>2.3935343487721479</v>
      </c>
      <c r="E15" s="45">
        <v>1677</v>
      </c>
      <c r="F15" s="44">
        <f>(E15/$E$25)*100</f>
        <v>5.2628275537423503</v>
      </c>
    </row>
    <row r="16" spans="2:6" s="50" customFormat="1" ht="20.100000000000001" customHeight="1" x14ac:dyDescent="0.25">
      <c r="B16" s="47">
        <v>2018</v>
      </c>
      <c r="C16" s="45">
        <v>55</v>
      </c>
      <c r="D16" s="44">
        <f>(C16/$C$25)*100</f>
        <v>1.7096673919801058</v>
      </c>
      <c r="E16" s="45">
        <v>996</v>
      </c>
      <c r="F16" s="44">
        <f>(E16/$E$25)*100</f>
        <v>3.1256864898791781</v>
      </c>
    </row>
    <row r="17" spans="2:9" s="2" customFormat="1" ht="20.100000000000001" customHeight="1" x14ac:dyDescent="0.25">
      <c r="B17" s="47">
        <v>2019</v>
      </c>
      <c r="C17" s="45">
        <v>64</v>
      </c>
      <c r="D17" s="44">
        <f>(C17/$C$25)*100</f>
        <v>1.9894311470313957</v>
      </c>
      <c r="E17" s="45">
        <v>1047</v>
      </c>
      <c r="F17" s="44">
        <f>(E17/$E$25)*100</f>
        <v>3.2857367017103409</v>
      </c>
    </row>
    <row r="18" spans="2:9" s="2" customFormat="1" ht="20.100000000000001" customHeight="1" x14ac:dyDescent="0.25">
      <c r="B18" s="47">
        <v>2020</v>
      </c>
      <c r="C18" s="49">
        <v>19</v>
      </c>
      <c r="D18" s="48">
        <f>(C18/$C$25)*100</f>
        <v>0.59061237177494563</v>
      </c>
      <c r="E18" s="45">
        <v>175</v>
      </c>
      <c r="F18" s="44">
        <f>(E18/$E$25)*100</f>
        <v>0.54919190334222501</v>
      </c>
    </row>
    <row r="19" spans="2:9" s="2" customFormat="1" ht="20.100000000000001" customHeight="1" x14ac:dyDescent="0.25">
      <c r="B19" s="47">
        <v>2021</v>
      </c>
      <c r="C19" s="45">
        <v>48</v>
      </c>
      <c r="D19" s="44">
        <f>(C19/$C$25)*100</f>
        <v>1.4920733602735468</v>
      </c>
      <c r="E19" s="45">
        <v>517</v>
      </c>
      <c r="F19" s="44">
        <f>(E19/$E$25)*100</f>
        <v>1.6224697944453161</v>
      </c>
    </row>
    <row r="20" spans="2:9" s="2" customFormat="1" ht="20.100000000000001" customHeight="1" x14ac:dyDescent="0.25">
      <c r="B20" s="47">
        <v>2022</v>
      </c>
      <c r="C20" s="45">
        <v>116</v>
      </c>
      <c r="D20" s="44">
        <f>(C20/$C$25)*100</f>
        <v>3.6058439539944045</v>
      </c>
      <c r="E20" s="45">
        <v>1936</v>
      </c>
      <c r="F20" s="44">
        <f>(E20/$E$25)*100</f>
        <v>6.0756315706888433</v>
      </c>
    </row>
    <row r="21" spans="2:9" s="2" customFormat="1" ht="20.100000000000001" customHeight="1" x14ac:dyDescent="0.25">
      <c r="B21" s="47">
        <v>2023</v>
      </c>
      <c r="C21" s="45">
        <v>98</v>
      </c>
      <c r="D21" s="44">
        <f>(C21/$C$25)*100</f>
        <v>3.0463164438918247</v>
      </c>
      <c r="E21" s="45">
        <v>1604</v>
      </c>
      <c r="F21" s="44">
        <f>(E21/$E$25)*100</f>
        <v>5.0337360740624515</v>
      </c>
    </row>
    <row r="22" spans="2:9" s="2" customFormat="1" ht="20.100000000000001" customHeight="1" x14ac:dyDescent="0.25">
      <c r="B22" s="47">
        <v>2024</v>
      </c>
      <c r="C22" s="45">
        <v>101</v>
      </c>
      <c r="D22" s="44">
        <f>(C22/$C$25)*100</f>
        <v>3.1395710289089211</v>
      </c>
      <c r="E22" s="45">
        <v>838</v>
      </c>
      <c r="F22" s="44">
        <f>(E22/$E$25)*100</f>
        <v>2.6298446571473404</v>
      </c>
    </row>
    <row r="23" spans="2:9" s="2" customFormat="1" ht="20.100000000000001" customHeight="1" x14ac:dyDescent="0.25">
      <c r="B23" s="46" t="s">
        <v>16</v>
      </c>
      <c r="C23" s="45">
        <v>149</v>
      </c>
      <c r="D23" s="44">
        <f>(C23/$C$25)*100</f>
        <v>4.6316443891824681</v>
      </c>
      <c r="E23" s="45">
        <v>1597</v>
      </c>
      <c r="F23" s="44">
        <f>(E23/$E$25)*100</f>
        <v>5.0117683979287619</v>
      </c>
    </row>
    <row r="24" spans="2:9" s="2" customFormat="1" ht="20.100000000000001" customHeight="1" x14ac:dyDescent="0.25">
      <c r="B24" s="43" t="s">
        <v>3</v>
      </c>
      <c r="C24" s="42">
        <v>111</v>
      </c>
      <c r="D24" s="41">
        <f>(C24/$C$25)*100</f>
        <v>3.4504196456325769</v>
      </c>
      <c r="E24" s="42">
        <v>1045</v>
      </c>
      <c r="F24" s="41">
        <f>(E24/$E$25)*100</f>
        <v>3.2794602228150005</v>
      </c>
    </row>
    <row r="25" spans="2:9" ht="20.100000000000001" customHeight="1" x14ac:dyDescent="0.25">
      <c r="B25" s="40" t="s">
        <v>2</v>
      </c>
      <c r="C25" s="39">
        <f>SUM(C5:C24)</f>
        <v>3217</v>
      </c>
      <c r="D25" s="38">
        <f>SUM(D5:D24)</f>
        <v>100.00000000000001</v>
      </c>
      <c r="E25" s="39">
        <f>SUM(E5:E24)</f>
        <v>31865</v>
      </c>
      <c r="F25" s="38">
        <f>SUM(F5:F24)</f>
        <v>100</v>
      </c>
    </row>
    <row r="26" spans="2:9" ht="20.100000000000001" customHeight="1" x14ac:dyDescent="0.2"/>
    <row r="27" spans="2:9" s="2" customFormat="1" ht="20.100000000000001" customHeight="1" x14ac:dyDescent="0.25">
      <c r="B27" s="37" t="s">
        <v>15</v>
      </c>
      <c r="C27" s="36"/>
      <c r="D27" s="5"/>
      <c r="E27" s="5"/>
      <c r="F27" s="1"/>
    </row>
    <row r="28" spans="2:9" ht="20.100000000000001" customHeight="1" x14ac:dyDescent="0.25">
      <c r="B28" s="4" t="s">
        <v>0</v>
      </c>
      <c r="C28" s="35"/>
      <c r="D28" s="34"/>
      <c r="E28" s="34"/>
      <c r="F28" s="2"/>
    </row>
    <row r="29" spans="2:9" ht="15" x14ac:dyDescent="0.2">
      <c r="B29" s="33" t="s">
        <v>14</v>
      </c>
      <c r="C29" s="32"/>
      <c r="D29" s="32"/>
      <c r="E29" s="32"/>
      <c r="F29" s="32"/>
      <c r="G29" s="32"/>
      <c r="H29" s="32"/>
      <c r="I29" s="32"/>
    </row>
    <row r="30" spans="2:9" ht="15" x14ac:dyDescent="0.2">
      <c r="B30" s="33" t="s">
        <v>13</v>
      </c>
      <c r="C30" s="32"/>
      <c r="D30" s="32"/>
      <c r="E30" s="32"/>
      <c r="F30" s="32"/>
      <c r="G30" s="32"/>
      <c r="H30" s="32"/>
      <c r="I30" s="32"/>
    </row>
    <row r="31" spans="2:9" ht="15" x14ac:dyDescent="0.2">
      <c r="B31" s="33" t="s">
        <v>12</v>
      </c>
      <c r="C31" s="32"/>
      <c r="D31" s="32"/>
      <c r="E31" s="32"/>
      <c r="F31" s="32"/>
      <c r="G31" s="32"/>
      <c r="H31" s="32"/>
      <c r="I31" s="32"/>
    </row>
    <row r="32" spans="2:9" ht="15" x14ac:dyDescent="0.2">
      <c r="B32" s="33" t="s">
        <v>11</v>
      </c>
      <c r="C32" s="32"/>
      <c r="D32" s="32"/>
      <c r="E32" s="32"/>
      <c r="F32" s="32"/>
      <c r="G32" s="32"/>
      <c r="H32" s="32"/>
      <c r="I32" s="32"/>
    </row>
    <row r="34" s="1" customFormat="1" ht="20.100000000000001" customHeight="1" x14ac:dyDescent="0.2"/>
    <row r="35" s="1" customFormat="1" ht="20.100000000000001" customHeight="1" x14ac:dyDescent="0.2"/>
    <row r="36" s="1" customFormat="1" ht="20.100000000000001" customHeight="1" x14ac:dyDescent="0.2"/>
    <row r="37" s="1" customFormat="1" ht="20.100000000000001" customHeight="1" x14ac:dyDescent="0.2"/>
    <row r="38" s="1" customFormat="1" ht="20.100000000000001" customHeight="1" x14ac:dyDescent="0.2"/>
    <row r="39" s="1" customFormat="1" ht="20.100000000000001" customHeight="1" x14ac:dyDescent="0.2"/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88F9-69C4-4C91-AD2B-0F640D37D2E7}">
  <dimension ref="B2:L32"/>
  <sheetViews>
    <sheetView workbookViewId="0">
      <selection activeCell="E29" sqref="E29"/>
    </sheetView>
  </sheetViews>
  <sheetFormatPr defaultColWidth="9" defaultRowHeight="12.75" x14ac:dyDescent="0.2"/>
  <cols>
    <col min="1" max="1" width="9" style="1" customWidth="1"/>
    <col min="2" max="6" width="17.140625" style="1" customWidth="1"/>
    <col min="7" max="7" width="9" style="1"/>
    <col min="8" max="8" width="8.85546875" style="1" customWidth="1"/>
    <col min="9" max="16384" width="9" style="1"/>
  </cols>
  <sheetData>
    <row r="2" spans="2:12" ht="62.25" customHeight="1" x14ac:dyDescent="0.2">
      <c r="B2" s="31" t="s">
        <v>22</v>
      </c>
      <c r="C2" s="31"/>
      <c r="D2" s="31"/>
      <c r="E2" s="31"/>
      <c r="F2" s="31"/>
      <c r="G2" s="5"/>
      <c r="H2" s="5"/>
    </row>
    <row r="3" spans="2:12" ht="30" customHeight="1" x14ac:dyDescent="0.2">
      <c r="B3" s="30" t="s">
        <v>21</v>
      </c>
      <c r="C3" s="73" t="s">
        <v>20</v>
      </c>
      <c r="D3" s="73" t="s">
        <v>4</v>
      </c>
      <c r="E3" s="73" t="s">
        <v>19</v>
      </c>
      <c r="F3" s="73" t="s">
        <v>4</v>
      </c>
    </row>
    <row r="4" spans="2:12" ht="20.100000000000001" customHeight="1" x14ac:dyDescent="0.25">
      <c r="B4" s="15">
        <v>2007</v>
      </c>
      <c r="C4" s="14">
        <v>2</v>
      </c>
      <c r="D4" s="13">
        <f>(C4/$C$24)*100</f>
        <v>1.2738853503184715</v>
      </c>
      <c r="E4" s="14">
        <v>5</v>
      </c>
      <c r="F4" s="13">
        <f>(E4/$E$24)*100</f>
        <v>0.67294751009421261</v>
      </c>
    </row>
    <row r="5" spans="2:12" ht="20.100000000000001" customHeight="1" x14ac:dyDescent="0.25">
      <c r="B5" s="15">
        <v>2008</v>
      </c>
      <c r="C5" s="14">
        <v>6</v>
      </c>
      <c r="D5" s="13">
        <f>(C5/$C$24)*100</f>
        <v>3.8216560509554141</v>
      </c>
      <c r="E5" s="14">
        <v>26</v>
      </c>
      <c r="F5" s="13">
        <f>(E5/$E$24)*100</f>
        <v>3.4993270524899054</v>
      </c>
    </row>
    <row r="6" spans="2:12" ht="20.100000000000001" customHeight="1" x14ac:dyDescent="0.25">
      <c r="B6" s="15">
        <v>2009</v>
      </c>
      <c r="C6" s="14">
        <v>3</v>
      </c>
      <c r="D6" s="13">
        <f>(C6/$C$24)*100</f>
        <v>1.910828025477707</v>
      </c>
      <c r="E6" s="14">
        <v>10</v>
      </c>
      <c r="F6" s="13">
        <f>(E6/$E$24)*100</f>
        <v>1.3458950201884252</v>
      </c>
    </row>
    <row r="7" spans="2:12" ht="20.100000000000001" customHeight="1" x14ac:dyDescent="0.25">
      <c r="B7" s="15">
        <v>2010</v>
      </c>
      <c r="C7" s="14">
        <v>5</v>
      </c>
      <c r="D7" s="13">
        <f>(C7/$C$24)*100</f>
        <v>3.1847133757961785</v>
      </c>
      <c r="E7" s="14">
        <v>23</v>
      </c>
      <c r="F7" s="13">
        <f>(E7/$E$24)*100</f>
        <v>3.0955585464333781</v>
      </c>
    </row>
    <row r="8" spans="2:12" ht="20.100000000000001" customHeight="1" x14ac:dyDescent="0.25">
      <c r="B8" s="15">
        <v>2011</v>
      </c>
      <c r="C8" s="14">
        <v>10</v>
      </c>
      <c r="D8" s="13">
        <f>(C8/$C$24)*100</f>
        <v>6.369426751592357</v>
      </c>
      <c r="E8" s="14">
        <v>45</v>
      </c>
      <c r="F8" s="13">
        <f>(E8/$E$24)*100</f>
        <v>6.0565275908479137</v>
      </c>
    </row>
    <row r="9" spans="2:12" ht="20.100000000000001" customHeight="1" x14ac:dyDescent="0.25">
      <c r="B9" s="15">
        <v>2012</v>
      </c>
      <c r="C9" s="14">
        <v>5</v>
      </c>
      <c r="D9" s="13">
        <f>(C9/$C$24)*100</f>
        <v>3.1847133757961785</v>
      </c>
      <c r="E9" s="14">
        <v>41</v>
      </c>
      <c r="F9" s="13">
        <f>(E9/$E$24)*100</f>
        <v>5.5181695827725443</v>
      </c>
    </row>
    <row r="10" spans="2:12" ht="20.100000000000001" customHeight="1" x14ac:dyDescent="0.25">
      <c r="B10" s="15">
        <v>2013</v>
      </c>
      <c r="C10" s="14">
        <v>3</v>
      </c>
      <c r="D10" s="13">
        <f>(C10/$C$24)*100</f>
        <v>1.910828025477707</v>
      </c>
      <c r="E10" s="14">
        <v>9</v>
      </c>
      <c r="F10" s="13">
        <f>(E10/$E$24)*100</f>
        <v>1.2113055181695829</v>
      </c>
    </row>
    <row r="11" spans="2:12" ht="20.100000000000001" customHeight="1" x14ac:dyDescent="0.25">
      <c r="B11" s="15">
        <v>2014</v>
      </c>
      <c r="C11" s="14">
        <v>11</v>
      </c>
      <c r="D11" s="13">
        <f>(C11/$C$24)*100</f>
        <v>7.0063694267515926</v>
      </c>
      <c r="E11" s="14">
        <v>80</v>
      </c>
      <c r="F11" s="13">
        <f>(E11/$E$24)*100</f>
        <v>10.767160161507402</v>
      </c>
    </row>
    <row r="12" spans="2:12" ht="20.100000000000001" customHeight="1" x14ac:dyDescent="0.25">
      <c r="B12" s="15">
        <v>2015</v>
      </c>
      <c r="C12" s="14">
        <v>6</v>
      </c>
      <c r="D12" s="13">
        <f>(C12/$C$24)*100</f>
        <v>3.8216560509554141</v>
      </c>
      <c r="E12" s="14">
        <v>28</v>
      </c>
      <c r="F12" s="13">
        <f>(E12/$E$24)*100</f>
        <v>3.768506056527591</v>
      </c>
    </row>
    <row r="13" spans="2:12" ht="20.100000000000001" customHeight="1" x14ac:dyDescent="0.25">
      <c r="B13" s="15">
        <v>2016</v>
      </c>
      <c r="C13" s="14">
        <v>7</v>
      </c>
      <c r="D13" s="13">
        <f>(C13/$C$24)*100</f>
        <v>4.4585987261146496</v>
      </c>
      <c r="E13" s="14">
        <v>33</v>
      </c>
      <c r="F13" s="13">
        <f>(E13/$E$24)*100</f>
        <v>4.4414535666218038</v>
      </c>
    </row>
    <row r="14" spans="2:12" s="2" customFormat="1" ht="20.100000000000001" customHeight="1" x14ac:dyDescent="0.25">
      <c r="B14" s="15">
        <v>2017</v>
      </c>
      <c r="C14" s="14">
        <v>7</v>
      </c>
      <c r="D14" s="13">
        <f>(C14/$C$24)*100</f>
        <v>4.4585987261146496</v>
      </c>
      <c r="E14" s="14">
        <v>31</v>
      </c>
      <c r="F14" s="13">
        <f>(E14/$E$24)*100</f>
        <v>4.1722745625841187</v>
      </c>
      <c r="L14" s="1"/>
    </row>
    <row r="15" spans="2:12" s="50" customFormat="1" ht="20.100000000000001" customHeight="1" x14ac:dyDescent="0.25">
      <c r="B15" s="15">
        <v>2018</v>
      </c>
      <c r="C15" s="14">
        <v>6</v>
      </c>
      <c r="D15" s="13">
        <f>(C15/$C$24)*100</f>
        <v>3.8216560509554141</v>
      </c>
      <c r="E15" s="14">
        <v>40</v>
      </c>
      <c r="F15" s="13">
        <f>(E15/$E$24)*100</f>
        <v>5.3835800807537009</v>
      </c>
      <c r="L15" s="1"/>
    </row>
    <row r="16" spans="2:12" ht="20.100000000000001" customHeight="1" x14ac:dyDescent="0.25">
      <c r="B16" s="15">
        <v>2019</v>
      </c>
      <c r="C16" s="14">
        <v>6</v>
      </c>
      <c r="D16" s="13">
        <f>(C16/$C$24)*100</f>
        <v>3.8216560509554141</v>
      </c>
      <c r="E16" s="14">
        <v>44</v>
      </c>
      <c r="F16" s="13">
        <f>(E16/$E$24)*100</f>
        <v>5.9219380888290711</v>
      </c>
    </row>
    <row r="17" spans="2:12" ht="20.100000000000001" customHeight="1" x14ac:dyDescent="0.25">
      <c r="B17" s="15">
        <v>2020</v>
      </c>
      <c r="C17" s="14">
        <v>0</v>
      </c>
      <c r="D17" s="13">
        <f>(C17/$C$24)*100</f>
        <v>0</v>
      </c>
      <c r="E17" s="14">
        <v>0</v>
      </c>
      <c r="F17" s="13">
        <f>(E17/$E$24)*100</f>
        <v>0</v>
      </c>
    </row>
    <row r="18" spans="2:12" ht="20.100000000000001" customHeight="1" x14ac:dyDescent="0.25">
      <c r="B18" s="15">
        <v>2021</v>
      </c>
      <c r="C18" s="14">
        <v>0</v>
      </c>
      <c r="D18" s="13">
        <f>(C18/$C$24)*100</f>
        <v>0</v>
      </c>
      <c r="E18" s="14">
        <v>0</v>
      </c>
      <c r="F18" s="13">
        <f>(E18/$E$24)*100</f>
        <v>0</v>
      </c>
    </row>
    <row r="19" spans="2:12" ht="20.100000000000001" customHeight="1" x14ac:dyDescent="0.25">
      <c r="B19" s="15">
        <v>2022</v>
      </c>
      <c r="C19" s="14">
        <v>5</v>
      </c>
      <c r="D19" s="13">
        <f>(C19/$C$24)*100</f>
        <v>3.1847133757961785</v>
      </c>
      <c r="E19" s="14">
        <v>13</v>
      </c>
      <c r="F19" s="13">
        <f>(E19/$E$24)*100</f>
        <v>1.7496635262449527</v>
      </c>
    </row>
    <row r="20" spans="2:12" ht="20.100000000000001" customHeight="1" x14ac:dyDescent="0.25">
      <c r="B20" s="19">
        <v>2023</v>
      </c>
      <c r="C20" s="72">
        <v>23</v>
      </c>
      <c r="D20" s="71">
        <f>(C20/$C$24)*100</f>
        <v>14.64968152866242</v>
      </c>
      <c r="E20" s="18">
        <v>114</v>
      </c>
      <c r="F20" s="17">
        <f>(E20/$E$24)*100</f>
        <v>15.343203230148047</v>
      </c>
    </row>
    <row r="21" spans="2:12" ht="20.100000000000001" customHeight="1" x14ac:dyDescent="0.25">
      <c r="B21" s="70">
        <v>2024</v>
      </c>
      <c r="C21" s="69">
        <v>29</v>
      </c>
      <c r="D21" s="68">
        <f>(C21/$C$24)*100</f>
        <v>18.471337579617835</v>
      </c>
      <c r="E21" s="18">
        <v>132</v>
      </c>
      <c r="F21" s="17">
        <f>(E21/$E$24)*100</f>
        <v>17.765814266487215</v>
      </c>
    </row>
    <row r="22" spans="2:12" ht="20.100000000000001" customHeight="1" x14ac:dyDescent="0.25">
      <c r="B22" s="67">
        <v>2025</v>
      </c>
      <c r="C22" s="66">
        <v>19</v>
      </c>
      <c r="D22" s="65">
        <f>(C22/$C$24)*100</f>
        <v>12.101910828025478</v>
      </c>
      <c r="E22" s="64">
        <v>59</v>
      </c>
      <c r="F22" s="63">
        <f>(E22/$E$24)*100</f>
        <v>7.9407806191117096</v>
      </c>
    </row>
    <row r="23" spans="2:12" ht="20.100000000000001" customHeight="1" x14ac:dyDescent="0.25">
      <c r="B23" s="67" t="s">
        <v>3</v>
      </c>
      <c r="C23" s="66">
        <v>4</v>
      </c>
      <c r="D23" s="65">
        <f>(C23/$C$24)*100</f>
        <v>2.547770700636943</v>
      </c>
      <c r="E23" s="64">
        <v>10</v>
      </c>
      <c r="F23" s="63">
        <f>(E23/$E$24)*100</f>
        <v>1.3458950201884252</v>
      </c>
    </row>
    <row r="24" spans="2:12" ht="20.100000000000001" customHeight="1" x14ac:dyDescent="0.25">
      <c r="B24" s="62" t="s">
        <v>2</v>
      </c>
      <c r="C24" s="62">
        <f>SUM(C4:C23)</f>
        <v>157</v>
      </c>
      <c r="D24" s="8">
        <f>SUM(D4:D23)</f>
        <v>100.00000000000001</v>
      </c>
      <c r="E24" s="9">
        <f>SUM(E4:E23)</f>
        <v>743</v>
      </c>
      <c r="F24" s="8">
        <f>SUM(F4:F23)</f>
        <v>99.999999999999986</v>
      </c>
    </row>
    <row r="25" spans="2:12" s="61" customFormat="1" ht="20.100000000000001" customHeight="1" x14ac:dyDescent="0.25">
      <c r="B25" s="36"/>
      <c r="C25" s="36"/>
      <c r="D25" s="36"/>
      <c r="E25" s="36"/>
      <c r="F25" s="36"/>
      <c r="L25" s="1"/>
    </row>
    <row r="26" spans="2:12" s="61" customFormat="1" ht="20.100000000000001" customHeight="1" x14ac:dyDescent="0.25">
      <c r="B26" s="37" t="s">
        <v>1</v>
      </c>
      <c r="C26" s="36"/>
      <c r="D26" s="36"/>
      <c r="E26" s="36"/>
      <c r="F26" s="36"/>
      <c r="L26" s="1"/>
    </row>
    <row r="27" spans="2:12" ht="20.100000000000001" customHeight="1" x14ac:dyDescent="0.25">
      <c r="B27" s="60" t="s">
        <v>18</v>
      </c>
      <c r="C27" s="59"/>
      <c r="D27" s="59"/>
      <c r="E27" s="59"/>
      <c r="F27" s="58"/>
    </row>
    <row r="28" spans="2:12" ht="20.100000000000001" customHeight="1" x14ac:dyDescent="0.2"/>
    <row r="29" spans="2:12" ht="20.100000000000001" customHeight="1" x14ac:dyDescent="0.2"/>
    <row r="32" spans="2:12" x14ac:dyDescent="0.2">
      <c r="L32" s="57"/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56C6-4139-4CBA-85DC-2C8F80853EB9}">
  <dimension ref="B2:K36"/>
  <sheetViews>
    <sheetView topLeftCell="A7" workbookViewId="0">
      <selection activeCell="E35" sqref="E35"/>
    </sheetView>
  </sheetViews>
  <sheetFormatPr defaultColWidth="9" defaultRowHeight="12.75" x14ac:dyDescent="0.2"/>
  <cols>
    <col min="1" max="1" width="9" style="1" customWidth="1"/>
    <col min="2" max="2" width="20.7109375" style="1" customWidth="1"/>
    <col min="3" max="3" width="17.85546875" style="1" customWidth="1"/>
    <col min="4" max="4" width="13.7109375" style="1" customWidth="1"/>
    <col min="5" max="5" width="21.140625" style="1" customWidth="1"/>
    <col min="6" max="6" width="14.85546875" style="1" customWidth="1"/>
    <col min="7" max="16384" width="9" style="1"/>
  </cols>
  <sheetData>
    <row r="2" spans="2:11" ht="86.25" customHeight="1" x14ac:dyDescent="0.25">
      <c r="B2" s="31" t="s">
        <v>31</v>
      </c>
      <c r="C2" s="31"/>
      <c r="D2" s="31"/>
      <c r="E2" s="31"/>
      <c r="F2" s="31"/>
      <c r="G2" s="36"/>
      <c r="H2" s="36"/>
      <c r="I2" s="36"/>
      <c r="J2" s="36"/>
      <c r="K2" s="36"/>
    </row>
    <row r="3" spans="2:11" ht="15" customHeight="1" x14ac:dyDescent="0.25">
      <c r="B3" s="90" t="s">
        <v>30</v>
      </c>
      <c r="C3" s="28" t="s">
        <v>8</v>
      </c>
      <c r="D3" s="29"/>
      <c r="E3" s="28" t="s">
        <v>8</v>
      </c>
      <c r="F3" s="27"/>
      <c r="G3" s="36"/>
      <c r="H3" s="36"/>
      <c r="I3" s="36"/>
      <c r="J3" s="36"/>
      <c r="K3" s="36"/>
    </row>
    <row r="4" spans="2:11" ht="15" customHeight="1" x14ac:dyDescent="0.25">
      <c r="B4" s="89" t="s">
        <v>29</v>
      </c>
      <c r="C4" s="24" t="s">
        <v>6</v>
      </c>
      <c r="D4" s="25" t="s">
        <v>4</v>
      </c>
      <c r="E4" s="24" t="s">
        <v>5</v>
      </c>
      <c r="F4" s="23" t="s">
        <v>4</v>
      </c>
      <c r="G4" s="36"/>
      <c r="H4" s="36"/>
      <c r="I4" s="36"/>
      <c r="J4" s="36"/>
      <c r="K4" s="36"/>
    </row>
    <row r="5" spans="2:11" ht="20.100000000000001" customHeight="1" x14ac:dyDescent="0.25">
      <c r="B5" s="15">
        <v>2007</v>
      </c>
      <c r="C5" s="14">
        <v>1</v>
      </c>
      <c r="D5" s="13">
        <f>(C5/$C$25)*100</f>
        <v>1.4156285390713478E-2</v>
      </c>
      <c r="E5" s="14">
        <v>3</v>
      </c>
      <c r="F5" s="13">
        <f>(E5/$E$25)*100</f>
        <v>4.5830214332635696E-3</v>
      </c>
      <c r="G5" s="36"/>
      <c r="H5" s="36"/>
      <c r="I5" s="36"/>
      <c r="J5" s="36"/>
      <c r="K5" s="36"/>
    </row>
    <row r="6" spans="2:11" ht="20.100000000000001" customHeight="1" x14ac:dyDescent="0.25">
      <c r="B6" s="15">
        <v>2008</v>
      </c>
      <c r="C6" s="14">
        <v>1</v>
      </c>
      <c r="D6" s="13">
        <f>(C6/$C$25)*100</f>
        <v>1.4156285390713478E-2</v>
      </c>
      <c r="E6" s="14">
        <v>12</v>
      </c>
      <c r="F6" s="13">
        <f>(E6/$E$25)*100</f>
        <v>1.8332085733054278E-2</v>
      </c>
      <c r="G6" s="36"/>
      <c r="H6" s="36"/>
      <c r="I6" s="36"/>
      <c r="J6" s="36"/>
      <c r="K6" s="36"/>
    </row>
    <row r="7" spans="2:11" ht="20.100000000000001" customHeight="1" x14ac:dyDescent="0.25">
      <c r="B7" s="15">
        <v>2009</v>
      </c>
      <c r="C7" s="14">
        <v>67</v>
      </c>
      <c r="D7" s="13">
        <f>(C7/$C$25)*100</f>
        <v>0.94847112117780286</v>
      </c>
      <c r="E7" s="14">
        <v>643</v>
      </c>
      <c r="F7" s="13">
        <f>(E7/$E$25)*100</f>
        <v>0.98229426052949176</v>
      </c>
      <c r="G7" s="36"/>
      <c r="H7" s="36"/>
      <c r="I7" s="36"/>
      <c r="J7" s="36"/>
      <c r="K7" s="36"/>
    </row>
    <row r="8" spans="2:11" ht="20.100000000000001" customHeight="1" x14ac:dyDescent="0.25">
      <c r="B8" s="15">
        <v>2010</v>
      </c>
      <c r="C8" s="14">
        <v>6</v>
      </c>
      <c r="D8" s="13">
        <f>(C8/$C$25)*100</f>
        <v>8.4937712344280866E-2</v>
      </c>
      <c r="E8" s="14">
        <v>83</v>
      </c>
      <c r="F8" s="13">
        <f>(E8/$E$25)*100</f>
        <v>0.1267969263202921</v>
      </c>
      <c r="G8" s="36"/>
      <c r="H8" s="36"/>
      <c r="I8" s="36"/>
      <c r="J8" s="36"/>
      <c r="K8" s="36"/>
    </row>
    <row r="9" spans="2:11" ht="20.100000000000001" customHeight="1" x14ac:dyDescent="0.25">
      <c r="B9" s="15">
        <v>2011</v>
      </c>
      <c r="C9" s="14">
        <v>3</v>
      </c>
      <c r="D9" s="13">
        <f>(C9/$C$25)*100</f>
        <v>4.2468856172140433E-2</v>
      </c>
      <c r="E9" s="14">
        <v>11</v>
      </c>
      <c r="F9" s="13">
        <f>(E9/$E$25)*100</f>
        <v>1.6804411921966422E-2</v>
      </c>
      <c r="G9" s="36"/>
      <c r="H9" s="36"/>
      <c r="I9" s="36"/>
      <c r="J9" s="36"/>
      <c r="K9" s="36"/>
    </row>
    <row r="10" spans="2:11" ht="20.100000000000001" customHeight="1" x14ac:dyDescent="0.25">
      <c r="B10" s="15">
        <v>2012</v>
      </c>
      <c r="C10" s="14">
        <v>5</v>
      </c>
      <c r="D10" s="13">
        <f>(C10/$C$25)*100</f>
        <v>7.0781426953567386E-2</v>
      </c>
      <c r="E10" s="14">
        <v>40</v>
      </c>
      <c r="F10" s="13">
        <f>(E10/$E$25)*100</f>
        <v>6.1106952443514259E-2</v>
      </c>
      <c r="G10" s="36"/>
      <c r="H10" s="36"/>
      <c r="I10" s="36"/>
      <c r="J10" s="36"/>
      <c r="K10" s="36"/>
    </row>
    <row r="11" spans="2:11" ht="20.100000000000001" customHeight="1" x14ac:dyDescent="0.25">
      <c r="B11" s="15">
        <v>2013</v>
      </c>
      <c r="C11" s="14">
        <v>12</v>
      </c>
      <c r="D11" s="13">
        <f>(C11/$C$25)*100</f>
        <v>0.16987542468856173</v>
      </c>
      <c r="E11" s="14">
        <v>142</v>
      </c>
      <c r="F11" s="13">
        <f>(E11/$E$25)*100</f>
        <v>0.21692968117447564</v>
      </c>
      <c r="G11" s="36"/>
      <c r="H11" s="36"/>
      <c r="I11" s="36"/>
      <c r="J11" s="36"/>
      <c r="K11" s="36"/>
    </row>
    <row r="12" spans="2:11" ht="20.100000000000001" customHeight="1" x14ac:dyDescent="0.25">
      <c r="B12" s="15">
        <v>2014</v>
      </c>
      <c r="C12" s="14">
        <v>8</v>
      </c>
      <c r="D12" s="13">
        <f>(C12/$C$25)*100</f>
        <v>0.11325028312570783</v>
      </c>
      <c r="E12" s="14">
        <v>98</v>
      </c>
      <c r="F12" s="13">
        <f>(E12/$E$25)*100</f>
        <v>0.14971203348660994</v>
      </c>
      <c r="G12" s="36"/>
      <c r="H12" s="36"/>
      <c r="I12" s="36"/>
      <c r="J12" s="36"/>
      <c r="K12" s="36"/>
    </row>
    <row r="13" spans="2:11" ht="20.100000000000001" customHeight="1" x14ac:dyDescent="0.25">
      <c r="B13" s="15">
        <v>2015</v>
      </c>
      <c r="C13" s="14">
        <v>6</v>
      </c>
      <c r="D13" s="13">
        <f>(C13/$C$25)*100</f>
        <v>8.4937712344280866E-2</v>
      </c>
      <c r="E13" s="14">
        <v>32</v>
      </c>
      <c r="F13" s="13">
        <f>(E13/$E$25)*100</f>
        <v>4.8885561954811405E-2</v>
      </c>
      <c r="G13" s="36"/>
      <c r="H13" s="36"/>
      <c r="I13" s="36"/>
      <c r="J13" s="36"/>
      <c r="K13" s="36"/>
    </row>
    <row r="14" spans="2:11" ht="20.100000000000001" customHeight="1" x14ac:dyDescent="0.25">
      <c r="B14" s="15">
        <v>2016</v>
      </c>
      <c r="C14" s="14">
        <v>39</v>
      </c>
      <c r="D14" s="13">
        <f>(C14/$C$25)*100</f>
        <v>0.55209513023782553</v>
      </c>
      <c r="E14" s="14">
        <v>248</v>
      </c>
      <c r="F14" s="13">
        <f>(E14/$E$25)*100</f>
        <v>0.37886310514978844</v>
      </c>
      <c r="G14" s="36"/>
      <c r="H14" s="36"/>
      <c r="I14" s="36"/>
      <c r="J14" s="36"/>
      <c r="K14" s="36"/>
    </row>
    <row r="15" spans="2:11" s="2" customFormat="1" ht="20.100000000000001" customHeight="1" x14ac:dyDescent="0.25">
      <c r="B15" s="15">
        <v>2017</v>
      </c>
      <c r="C15" s="14">
        <v>31</v>
      </c>
      <c r="D15" s="13">
        <f>(C15/$C$25)*100</f>
        <v>0.4388448471121178</v>
      </c>
      <c r="E15" s="14">
        <v>218</v>
      </c>
      <c r="F15" s="13">
        <f>(E15/$E$25)*100</f>
        <v>0.3330328908171527</v>
      </c>
      <c r="G15" s="88"/>
      <c r="H15" s="88"/>
      <c r="I15" s="88"/>
      <c r="J15" s="88"/>
      <c r="K15" s="88"/>
    </row>
    <row r="16" spans="2:11" ht="20.100000000000001" customHeight="1" x14ac:dyDescent="0.25">
      <c r="B16" s="15">
        <v>2018</v>
      </c>
      <c r="C16" s="14">
        <v>30</v>
      </c>
      <c r="D16" s="13">
        <f>(C16/$C$25)*100</f>
        <v>0.42468856172140423</v>
      </c>
      <c r="E16" s="14">
        <v>175</v>
      </c>
      <c r="F16" s="13">
        <f>(E16/$E$25)*100</f>
        <v>0.26734291694037488</v>
      </c>
      <c r="G16" s="36"/>
      <c r="H16" s="36"/>
      <c r="I16" s="36"/>
      <c r="J16" s="36"/>
      <c r="K16" s="36"/>
    </row>
    <row r="17" spans="2:11" s="2" customFormat="1" ht="20.100000000000001" customHeight="1" x14ac:dyDescent="0.25">
      <c r="B17" s="19">
        <v>2019</v>
      </c>
      <c r="C17" s="18">
        <v>49</v>
      </c>
      <c r="D17" s="17">
        <f>(C17/$C$25)*100</f>
        <v>0.69365798414496038</v>
      </c>
      <c r="E17" s="18">
        <v>358</v>
      </c>
      <c r="F17" s="17">
        <f>(E17/$E$25)*100</f>
        <v>0.5469072243694526</v>
      </c>
      <c r="G17" s="88"/>
      <c r="H17" s="88"/>
      <c r="I17" s="88"/>
      <c r="J17" s="88"/>
      <c r="K17" s="88"/>
    </row>
    <row r="18" spans="2:11" s="2" customFormat="1" ht="20.100000000000001" customHeight="1" x14ac:dyDescent="0.25">
      <c r="B18" s="15">
        <v>2020</v>
      </c>
      <c r="C18" s="87">
        <v>1050</v>
      </c>
      <c r="D18" s="13">
        <f>(C18/$C$25)*100</f>
        <v>14.864099660249149</v>
      </c>
      <c r="E18" s="87">
        <v>12868</v>
      </c>
      <c r="F18" s="13">
        <f>(E18/$E$25)*100</f>
        <v>19.658106601078536</v>
      </c>
      <c r="G18" s="88"/>
      <c r="H18" s="88"/>
      <c r="I18" s="88"/>
      <c r="J18" s="88"/>
      <c r="K18" s="88"/>
    </row>
    <row r="19" spans="2:11" s="2" customFormat="1" ht="20.100000000000001" customHeight="1" x14ac:dyDescent="0.25">
      <c r="B19" s="15">
        <v>2021</v>
      </c>
      <c r="C19" s="87">
        <v>3048</v>
      </c>
      <c r="D19" s="13">
        <f>(C19/$C$25)*100</f>
        <v>43.148357870894678</v>
      </c>
      <c r="E19" s="87">
        <v>24815</v>
      </c>
      <c r="F19" s="13">
        <f>(E19/$E$25)*100</f>
        <v>37.909225622145158</v>
      </c>
      <c r="G19" s="88"/>
      <c r="H19" s="88"/>
      <c r="I19" s="88"/>
      <c r="J19" s="88"/>
      <c r="K19" s="88"/>
    </row>
    <row r="20" spans="2:11" s="2" customFormat="1" ht="20.100000000000001" customHeight="1" x14ac:dyDescent="0.25">
      <c r="B20" s="15">
        <v>2022</v>
      </c>
      <c r="C20" s="87">
        <v>1941</v>
      </c>
      <c r="D20" s="13">
        <f>(C20/$C$25)*100</f>
        <v>27.477349943374858</v>
      </c>
      <c r="E20" s="87">
        <v>19695</v>
      </c>
      <c r="F20" s="13">
        <f>(E20/$E$25)*100</f>
        <v>30.087535709375334</v>
      </c>
      <c r="G20" s="88"/>
      <c r="H20" s="88"/>
      <c r="I20" s="88"/>
      <c r="J20" s="88"/>
      <c r="K20" s="88"/>
    </row>
    <row r="21" spans="2:11" ht="20.100000000000001" customHeight="1" x14ac:dyDescent="0.25">
      <c r="B21" s="15">
        <v>2023</v>
      </c>
      <c r="C21" s="87">
        <v>255</v>
      </c>
      <c r="D21" s="13">
        <f>(C21/$C$25)*100</f>
        <v>3.6098527746319364</v>
      </c>
      <c r="E21" s="87">
        <v>1837</v>
      </c>
      <c r="F21" s="13">
        <f>(E21/$E$25)*100</f>
        <v>2.8063367909683925</v>
      </c>
      <c r="G21" s="36"/>
      <c r="H21" s="36"/>
      <c r="I21" s="36"/>
      <c r="J21" s="36"/>
      <c r="K21" s="36"/>
    </row>
    <row r="22" spans="2:11" ht="20.100000000000001" customHeight="1" x14ac:dyDescent="0.25">
      <c r="B22" s="15">
        <v>2024</v>
      </c>
      <c r="C22" s="87">
        <v>186</v>
      </c>
      <c r="D22" s="13">
        <f>(C22/$C$25)*100</f>
        <v>2.6330690826727068</v>
      </c>
      <c r="E22" s="87">
        <v>1561</v>
      </c>
      <c r="F22" s="13">
        <f>(E22/$E$25)*100</f>
        <v>2.3846988191081442</v>
      </c>
      <c r="G22" s="36"/>
      <c r="H22" s="36"/>
      <c r="I22" s="36"/>
      <c r="J22" s="36"/>
      <c r="K22" s="36"/>
    </row>
    <row r="23" spans="2:11" ht="20.100000000000001" customHeight="1" x14ac:dyDescent="0.25">
      <c r="B23" s="12" t="s">
        <v>28</v>
      </c>
      <c r="C23" s="86">
        <v>218</v>
      </c>
      <c r="D23" s="10">
        <f>(C23/$C$25)*100</f>
        <v>3.0860702151755381</v>
      </c>
      <c r="E23" s="86">
        <v>1717</v>
      </c>
      <c r="F23" s="10">
        <f>(E23/$E$25)*100</f>
        <v>2.6230159336378498</v>
      </c>
      <c r="G23" s="36"/>
      <c r="H23" s="36"/>
      <c r="I23" s="36"/>
      <c r="J23" s="36"/>
      <c r="K23" s="36"/>
    </row>
    <row r="24" spans="2:11" ht="20.100000000000001" customHeight="1" x14ac:dyDescent="0.25">
      <c r="B24" s="12" t="s">
        <v>27</v>
      </c>
      <c r="C24" s="86">
        <v>108</v>
      </c>
      <c r="D24" s="84">
        <f>(C24/$C$25)*100</f>
        <v>1.5288788221970555</v>
      </c>
      <c r="E24" s="85">
        <v>903</v>
      </c>
      <c r="F24" s="84">
        <f>(E24/$E$25)*100</f>
        <v>1.3794894514123346</v>
      </c>
      <c r="G24" s="36"/>
      <c r="H24" s="36"/>
      <c r="I24" s="36"/>
      <c r="J24" s="36"/>
      <c r="K24" s="36"/>
    </row>
    <row r="25" spans="2:11" ht="20.100000000000001" customHeight="1" x14ac:dyDescent="0.25">
      <c r="B25" s="9" t="s">
        <v>2</v>
      </c>
      <c r="C25" s="83">
        <f>SUM(C5:C24)</f>
        <v>7064</v>
      </c>
      <c r="D25" s="82">
        <f>(C25/$C$25)*100</f>
        <v>100</v>
      </c>
      <c r="E25" s="83">
        <f>SUM(E5:E24)</f>
        <v>65459</v>
      </c>
      <c r="F25" s="82">
        <f>(E25/$E$25)*100</f>
        <v>100</v>
      </c>
      <c r="G25" s="81"/>
      <c r="H25" s="36"/>
      <c r="I25" s="36"/>
      <c r="J25" s="36"/>
      <c r="K25" s="36"/>
    </row>
    <row r="26" spans="2:11" ht="20.100000000000001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2:11" ht="20.100000000000001" customHeight="1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2:11" ht="20.100000000000001" customHeight="1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2:11" s="61" customFormat="1" ht="20.100000000000001" customHeight="1" x14ac:dyDescent="0.25">
      <c r="B29" s="37" t="s">
        <v>1</v>
      </c>
      <c r="C29" s="36"/>
      <c r="D29" s="36"/>
      <c r="E29" s="36"/>
      <c r="F29" s="36"/>
      <c r="G29" s="36"/>
      <c r="H29" s="36"/>
      <c r="I29" s="36"/>
      <c r="J29" s="36"/>
      <c r="K29" s="36"/>
    </row>
    <row r="30" spans="2:11" s="75" customFormat="1" ht="20.100000000000001" customHeight="1" x14ac:dyDescent="0.25">
      <c r="B30" s="80" t="s">
        <v>26</v>
      </c>
      <c r="C30" s="79"/>
      <c r="D30" s="79"/>
      <c r="E30" s="78"/>
      <c r="F30" s="58"/>
      <c r="G30" s="77"/>
      <c r="H30" s="77"/>
      <c r="I30" s="77"/>
      <c r="J30" s="77"/>
      <c r="K30" s="74"/>
    </row>
    <row r="31" spans="2:11" s="75" customFormat="1" ht="20.100000000000001" customHeight="1" x14ac:dyDescent="0.25">
      <c r="B31" s="74" t="s">
        <v>25</v>
      </c>
      <c r="C31" s="74"/>
      <c r="D31" s="74"/>
      <c r="E31" s="74"/>
      <c r="F31" s="74"/>
      <c r="I31" s="76"/>
      <c r="J31" s="76"/>
      <c r="K31" s="76"/>
    </row>
    <row r="32" spans="2:11" ht="20.100000000000001" customHeight="1" x14ac:dyDescent="0.25">
      <c r="B32" s="75" t="s">
        <v>24</v>
      </c>
      <c r="C32" s="75"/>
      <c r="D32" s="75"/>
      <c r="E32" s="75"/>
      <c r="F32" s="75"/>
      <c r="G32" s="74"/>
      <c r="H32" s="74"/>
    </row>
    <row r="33" spans="2:6" ht="20.100000000000001" customHeight="1" x14ac:dyDescent="0.25">
      <c r="B33" s="74" t="s">
        <v>23</v>
      </c>
      <c r="C33" s="74"/>
      <c r="D33" s="74"/>
      <c r="E33" s="74"/>
      <c r="F33" s="74"/>
    </row>
    <row r="34" spans="2:6" ht="20.100000000000001" customHeight="1" x14ac:dyDescent="0.2"/>
    <row r="35" spans="2:6" ht="20.100000000000001" customHeight="1" x14ac:dyDescent="0.2"/>
    <row r="36" spans="2:6" ht="20.100000000000001" customHeight="1" x14ac:dyDescent="0.2"/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120F-1C43-48F2-95D3-FEE01F89985C}">
  <dimension ref="C1:J30"/>
  <sheetViews>
    <sheetView workbookViewId="0">
      <selection activeCell="C28" sqref="C28"/>
    </sheetView>
  </sheetViews>
  <sheetFormatPr defaultColWidth="9" defaultRowHeight="12.75" x14ac:dyDescent="0.2"/>
  <cols>
    <col min="1" max="2" width="3.5703125" style="1" customWidth="1"/>
    <col min="3" max="7" width="17.140625" style="1" customWidth="1"/>
    <col min="8" max="16384" width="9" style="1"/>
  </cols>
  <sheetData>
    <row r="1" spans="3:8" ht="3.75" customHeight="1" x14ac:dyDescent="0.2"/>
    <row r="2" spans="3:8" ht="56.25" customHeight="1" x14ac:dyDescent="0.2">
      <c r="C2" s="31" t="s">
        <v>36</v>
      </c>
      <c r="D2" s="31"/>
      <c r="E2" s="31"/>
      <c r="F2" s="31"/>
      <c r="G2" s="31"/>
      <c r="H2" s="61"/>
    </row>
    <row r="3" spans="3:8" ht="30" x14ac:dyDescent="0.2">
      <c r="C3" s="30" t="s">
        <v>35</v>
      </c>
      <c r="D3" s="73" t="s">
        <v>34</v>
      </c>
      <c r="E3" s="29" t="s">
        <v>4</v>
      </c>
      <c r="F3" s="73" t="s">
        <v>33</v>
      </c>
      <c r="G3" s="27" t="s">
        <v>4</v>
      </c>
    </row>
    <row r="4" spans="3:8" ht="20.100000000000001" customHeight="1" x14ac:dyDescent="0.25">
      <c r="C4" s="15">
        <v>2007</v>
      </c>
      <c r="D4" s="87">
        <v>798</v>
      </c>
      <c r="E4" s="13">
        <f>(D4/$D$24)*100</f>
        <v>10.446393507003535</v>
      </c>
      <c r="F4" s="87">
        <v>8478</v>
      </c>
      <c r="G4" s="13">
        <f>(F4/$F$24)*100</f>
        <v>13.838469574301385</v>
      </c>
    </row>
    <row r="5" spans="3:8" ht="20.100000000000001" customHeight="1" x14ac:dyDescent="0.25">
      <c r="C5" s="15">
        <v>2008</v>
      </c>
      <c r="D5" s="87">
        <v>487</v>
      </c>
      <c r="E5" s="13">
        <f>(D5/$D$24)*100</f>
        <v>6.3751799973818564</v>
      </c>
      <c r="F5" s="87">
        <v>4857</v>
      </c>
      <c r="G5" s="13">
        <f>(F5/$F$24)*100</f>
        <v>7.9279838077827112</v>
      </c>
    </row>
    <row r="6" spans="3:8" ht="20.100000000000001" customHeight="1" x14ac:dyDescent="0.25">
      <c r="C6" s="15">
        <v>2009</v>
      </c>
      <c r="D6" s="87">
        <v>540</v>
      </c>
      <c r="E6" s="13">
        <f>(D6/$D$24)*100</f>
        <v>7.0689880874459998</v>
      </c>
      <c r="F6" s="87">
        <v>4373</v>
      </c>
      <c r="G6" s="13">
        <f>(F6/$F$24)*100</f>
        <v>7.1379603029511616</v>
      </c>
    </row>
    <row r="7" spans="3:8" ht="20.100000000000001" customHeight="1" x14ac:dyDescent="0.25">
      <c r="C7" s="15">
        <v>2010</v>
      </c>
      <c r="D7" s="87">
        <v>1097</v>
      </c>
      <c r="E7" s="13">
        <f>(D7/$D$24)*100</f>
        <v>14.360518392459745</v>
      </c>
      <c r="F7" s="87">
        <v>12313</v>
      </c>
      <c r="G7" s="13">
        <f>(F7/$F$24)*100</f>
        <v>20.098263254113348</v>
      </c>
    </row>
    <row r="8" spans="3:8" ht="20.100000000000001" customHeight="1" x14ac:dyDescent="0.25">
      <c r="C8" s="15">
        <v>2011</v>
      </c>
      <c r="D8" s="87">
        <v>527</v>
      </c>
      <c r="E8" s="13">
        <f>(D8/$D$24)*100</f>
        <v>6.8988087446000783</v>
      </c>
      <c r="F8" s="87">
        <v>4396</v>
      </c>
      <c r="G8" s="13">
        <f>(F8/$F$24)*100</f>
        <v>7.1755027422303472</v>
      </c>
    </row>
    <row r="9" spans="3:8" ht="20.100000000000001" customHeight="1" x14ac:dyDescent="0.25">
      <c r="C9" s="15">
        <v>2012</v>
      </c>
      <c r="D9" s="87">
        <v>880</v>
      </c>
      <c r="E9" s="13">
        <f>(D9/$D$24)*100</f>
        <v>11.51983243880089</v>
      </c>
      <c r="F9" s="87">
        <v>8619</v>
      </c>
      <c r="G9" s="13">
        <f>(F9/$F$24)*100</f>
        <v>14.068621049882477</v>
      </c>
    </row>
    <row r="10" spans="3:8" ht="20.100000000000001" customHeight="1" x14ac:dyDescent="0.25">
      <c r="C10" s="15">
        <v>2013</v>
      </c>
      <c r="D10" s="87">
        <v>856</v>
      </c>
      <c r="E10" s="13">
        <f>(D10/$D$24)*100</f>
        <v>11.205655190469956</v>
      </c>
      <c r="F10" s="87">
        <v>7348</v>
      </c>
      <c r="G10" s="13">
        <f>(F10/$F$24)*100</f>
        <v>11.993993209715329</v>
      </c>
    </row>
    <row r="11" spans="3:8" ht="20.100000000000001" customHeight="1" x14ac:dyDescent="0.25">
      <c r="C11" s="15">
        <v>2014</v>
      </c>
      <c r="D11" s="87">
        <v>408</v>
      </c>
      <c r="E11" s="13">
        <f>(D11/$D$24)*100</f>
        <v>5.3410132216258672</v>
      </c>
      <c r="F11" s="87">
        <v>3066</v>
      </c>
      <c r="G11" s="13">
        <f>(F11/$F$24)*100</f>
        <v>5.004570383912248</v>
      </c>
    </row>
    <row r="12" spans="3:8" ht="20.100000000000001" customHeight="1" x14ac:dyDescent="0.25">
      <c r="C12" s="15">
        <v>2015</v>
      </c>
      <c r="D12" s="87">
        <v>383</v>
      </c>
      <c r="E12" s="13">
        <f>(D12/$D$24)*100</f>
        <v>5.0137452546144781</v>
      </c>
      <c r="F12" s="87">
        <v>2204</v>
      </c>
      <c r="G12" s="13">
        <f>(F12/$F$24)*100</f>
        <v>3.5975450509271352</v>
      </c>
    </row>
    <row r="13" spans="3:8" ht="20.100000000000001" customHeight="1" x14ac:dyDescent="0.25">
      <c r="C13" s="15">
        <v>2016</v>
      </c>
      <c r="D13" s="87">
        <v>341</v>
      </c>
      <c r="E13" s="13">
        <f>(D13/$D$24)*100</f>
        <v>4.4639350700353448</v>
      </c>
      <c r="F13" s="87">
        <v>1568</v>
      </c>
      <c r="G13" s="13">
        <f>(F13/$F$24)*100</f>
        <v>2.5594149908592323</v>
      </c>
    </row>
    <row r="14" spans="3:8" s="2" customFormat="1" ht="20.100000000000001" customHeight="1" x14ac:dyDescent="0.25">
      <c r="C14" s="15">
        <v>2017</v>
      </c>
      <c r="D14" s="87">
        <v>359</v>
      </c>
      <c r="E14" s="13">
        <f>(D14/$D$24)*100</f>
        <v>4.6995680062835454</v>
      </c>
      <c r="F14" s="87">
        <v>1521</v>
      </c>
      <c r="G14" s="13">
        <f>(F14/$F$24)*100</f>
        <v>2.4826978323322013</v>
      </c>
    </row>
    <row r="15" spans="3:8" s="50" customFormat="1" ht="20.100000000000001" customHeight="1" x14ac:dyDescent="0.25">
      <c r="C15" s="97">
        <v>2018</v>
      </c>
      <c r="D15" s="96">
        <v>198</v>
      </c>
      <c r="E15" s="13">
        <f>(D15/$D$24)*100</f>
        <v>2.5919622987302002</v>
      </c>
      <c r="F15" s="96">
        <v>557</v>
      </c>
      <c r="G15" s="13">
        <f>(F15/$F$24)*100</f>
        <v>0.90917994254374501</v>
      </c>
    </row>
    <row r="16" spans="3:8" s="2" customFormat="1" ht="20.100000000000001" customHeight="1" x14ac:dyDescent="0.25">
      <c r="C16" s="97">
        <v>2019</v>
      </c>
      <c r="D16" s="96">
        <v>185</v>
      </c>
      <c r="E16" s="13">
        <f>(D16/$D$24)*100</f>
        <v>2.4217829558842783</v>
      </c>
      <c r="F16" s="96">
        <v>390</v>
      </c>
      <c r="G16" s="13">
        <f>(F16/$F$24)*100</f>
        <v>0.63658918777748752</v>
      </c>
    </row>
    <row r="17" spans="3:10" s="2" customFormat="1" ht="20.100000000000001" customHeight="1" x14ac:dyDescent="0.25">
      <c r="C17" s="97">
        <v>2020</v>
      </c>
      <c r="D17" s="96">
        <v>13</v>
      </c>
      <c r="E17" s="13">
        <f>(D17/$D$24)*100</f>
        <v>0.17017934284592223</v>
      </c>
      <c r="F17" s="96">
        <v>21</v>
      </c>
      <c r="G17" s="13">
        <f>(F17/$F$24)*100</f>
        <v>3.4277879341864714E-2</v>
      </c>
    </row>
    <row r="18" spans="3:10" s="2" customFormat="1" ht="20.100000000000001" customHeight="1" x14ac:dyDescent="0.25">
      <c r="C18" s="97">
        <v>2021</v>
      </c>
      <c r="D18" s="96">
        <v>41</v>
      </c>
      <c r="E18" s="13">
        <f>(D18/$D$24)*100</f>
        <v>0.53671946589867781</v>
      </c>
      <c r="F18" s="96">
        <v>129</v>
      </c>
      <c r="G18" s="13">
        <f>(F18/$F$24)*100</f>
        <v>0.21056411595716898</v>
      </c>
    </row>
    <row r="19" spans="3:10" s="2" customFormat="1" ht="20.100000000000001" customHeight="1" x14ac:dyDescent="0.25">
      <c r="C19" s="97">
        <v>2022</v>
      </c>
      <c r="D19" s="96">
        <v>100</v>
      </c>
      <c r="E19" s="13">
        <f>(D19/$D$24)*100</f>
        <v>1.3090718680455558</v>
      </c>
      <c r="F19" s="96">
        <v>288</v>
      </c>
      <c r="G19" s="13">
        <f>(F19/$F$24)*100</f>
        <v>0.47009663097414467</v>
      </c>
    </row>
    <row r="20" spans="3:10" s="2" customFormat="1" ht="20.100000000000001" customHeight="1" x14ac:dyDescent="0.25">
      <c r="C20" s="97">
        <v>2023</v>
      </c>
      <c r="D20" s="96">
        <v>130</v>
      </c>
      <c r="E20" s="13">
        <f>(D20/$D$24)*100</f>
        <v>1.7017934284592222</v>
      </c>
      <c r="F20" s="96">
        <v>487</v>
      </c>
      <c r="G20" s="13">
        <f>(F20/$F$24)*100</f>
        <v>0.79492034473752937</v>
      </c>
      <c r="J20" s="61"/>
    </row>
    <row r="21" spans="3:10" s="2" customFormat="1" ht="20.100000000000001" customHeight="1" x14ac:dyDescent="0.25">
      <c r="C21" s="97">
        <v>2024</v>
      </c>
      <c r="D21" s="96">
        <v>143</v>
      </c>
      <c r="E21" s="13">
        <f>(D21/$D$24)*100</f>
        <v>1.8719727713051446</v>
      </c>
      <c r="F21" s="96">
        <v>319</v>
      </c>
      <c r="G21" s="13">
        <f>(F21/$F$24)*100</f>
        <v>0.52069731000261166</v>
      </c>
    </row>
    <row r="22" spans="3:10" s="2" customFormat="1" ht="20.100000000000001" customHeight="1" x14ac:dyDescent="0.25">
      <c r="C22" s="95" t="s">
        <v>16</v>
      </c>
      <c r="D22" s="94">
        <v>115</v>
      </c>
      <c r="E22" s="84">
        <f>(D22/$D$24)*100</f>
        <v>1.505432648252389</v>
      </c>
      <c r="F22" s="86">
        <v>245</v>
      </c>
      <c r="G22" s="84">
        <f>(F22/$F$24)*100</f>
        <v>0.39990859232175502</v>
      </c>
    </row>
    <row r="23" spans="3:10" s="2" customFormat="1" ht="20.100000000000001" customHeight="1" x14ac:dyDescent="0.25">
      <c r="C23" s="95" t="s">
        <v>3</v>
      </c>
      <c r="D23" s="94">
        <v>38</v>
      </c>
      <c r="E23" s="84">
        <f>(D23/$D$24)*100</f>
        <v>0.49744730985731117</v>
      </c>
      <c r="F23" s="86">
        <v>85</v>
      </c>
      <c r="G23" s="84">
        <f>(F23/$F$24)*100</f>
        <v>0.13874379733611911</v>
      </c>
    </row>
    <row r="24" spans="3:10" ht="20.100000000000001" customHeight="1" x14ac:dyDescent="0.25">
      <c r="C24" s="12" t="s">
        <v>2</v>
      </c>
      <c r="D24" s="93">
        <f>SUM(D4:D23)</f>
        <v>7639</v>
      </c>
      <c r="E24" s="92">
        <f>SUM(E4:E23)</f>
        <v>100</v>
      </c>
      <c r="F24" s="93">
        <f>SUM(F4:F23)</f>
        <v>61264</v>
      </c>
      <c r="G24" s="92">
        <f>SUM(G4:G23)</f>
        <v>100.00000000000003</v>
      </c>
      <c r="H24" s="61"/>
      <c r="I24" s="7"/>
    </row>
    <row r="25" spans="3:10" ht="6" customHeight="1" x14ac:dyDescent="0.25">
      <c r="C25" s="36"/>
      <c r="D25" s="36"/>
      <c r="E25" s="36"/>
      <c r="F25" s="36"/>
      <c r="G25" s="36"/>
    </row>
    <row r="26" spans="3:10" s="2" customFormat="1" ht="15" x14ac:dyDescent="0.25">
      <c r="C26" s="37" t="s">
        <v>1</v>
      </c>
      <c r="D26" s="36"/>
      <c r="E26" s="36"/>
      <c r="F26" s="36"/>
      <c r="G26" s="36"/>
    </row>
    <row r="27" spans="3:10" s="2" customFormat="1" ht="15" x14ac:dyDescent="0.25">
      <c r="C27" s="91" t="s">
        <v>32</v>
      </c>
      <c r="D27" s="91"/>
      <c r="E27" s="91"/>
      <c r="F27" s="91"/>
      <c r="G27" s="91"/>
    </row>
    <row r="28" spans="3:10" ht="20.100000000000001" customHeight="1" x14ac:dyDescent="0.2"/>
    <row r="29" spans="3:10" ht="20.100000000000001" customHeight="1" x14ac:dyDescent="0.2"/>
    <row r="30" spans="3:10" ht="20.100000000000001" customHeight="1" x14ac:dyDescent="0.2"/>
  </sheetData>
  <sheetProtection selectLockedCells="1" selectUnlockedCells="1"/>
  <mergeCells count="2">
    <mergeCell ref="C2:G2"/>
    <mergeCell ref="C27:G2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09B0-3837-4AC5-8AF0-913AFC71B5E8}">
  <sheetPr>
    <pageSetUpPr fitToPage="1"/>
  </sheetPr>
  <dimension ref="B2:G30"/>
  <sheetViews>
    <sheetView tabSelected="1" workbookViewId="0">
      <selection activeCell="H27" sqref="H27"/>
    </sheetView>
  </sheetViews>
  <sheetFormatPr defaultColWidth="9" defaultRowHeight="12.75" x14ac:dyDescent="0.2"/>
  <cols>
    <col min="1" max="1" width="9" style="1" customWidth="1"/>
    <col min="2" max="2" width="21.5703125" style="1" customWidth="1"/>
    <col min="3" max="3" width="17.140625" style="1" customWidth="1"/>
    <col min="4" max="4" width="15.7109375" style="1" customWidth="1"/>
    <col min="5" max="5" width="16.7109375" style="1" customWidth="1"/>
    <col min="6" max="6" width="15.42578125" style="1" customWidth="1"/>
    <col min="7" max="16384" width="9" style="1"/>
  </cols>
  <sheetData>
    <row r="2" spans="2:7" ht="83.25" customHeight="1" x14ac:dyDescent="0.25">
      <c r="B2" s="116" t="s">
        <v>44</v>
      </c>
      <c r="C2" s="116"/>
      <c r="D2" s="116"/>
      <c r="E2" s="116"/>
      <c r="F2" s="116"/>
      <c r="G2" s="36"/>
    </row>
    <row r="3" spans="2:7" ht="15" x14ac:dyDescent="0.25">
      <c r="B3" s="115" t="s">
        <v>43</v>
      </c>
      <c r="C3" s="113" t="s">
        <v>42</v>
      </c>
      <c r="D3" s="114" t="s">
        <v>4</v>
      </c>
      <c r="E3" s="113" t="s">
        <v>42</v>
      </c>
      <c r="F3" s="112" t="s">
        <v>4</v>
      </c>
      <c r="G3" s="36"/>
    </row>
    <row r="4" spans="2:7" ht="15" x14ac:dyDescent="0.25">
      <c r="B4" s="111" t="s">
        <v>7</v>
      </c>
      <c r="C4" s="109" t="s">
        <v>41</v>
      </c>
      <c r="D4" s="110"/>
      <c r="E4" s="109" t="s">
        <v>40</v>
      </c>
      <c r="F4" s="108"/>
      <c r="G4" s="36"/>
    </row>
    <row r="5" spans="2:7" ht="20.100000000000001" customHeight="1" x14ac:dyDescent="0.25">
      <c r="B5" s="22">
        <v>2007</v>
      </c>
      <c r="C5" s="106">
        <v>277</v>
      </c>
      <c r="D5" s="107">
        <f>(C5/$C$25)*100</f>
        <v>6.7659990229604299</v>
      </c>
      <c r="E5" s="106">
        <v>1195</v>
      </c>
      <c r="F5" s="20">
        <f>(E5/$E$25)*100</f>
        <v>0.32571070348060727</v>
      </c>
      <c r="G5" s="36"/>
    </row>
    <row r="6" spans="2:7" ht="20.100000000000001" customHeight="1" x14ac:dyDescent="0.25">
      <c r="B6" s="15">
        <v>2008</v>
      </c>
      <c r="C6" s="105">
        <v>137</v>
      </c>
      <c r="D6" s="99">
        <f>(C6/$C$25)*100</f>
        <v>3.3463605276013677</v>
      </c>
      <c r="E6" s="105">
        <v>549</v>
      </c>
      <c r="F6" s="13">
        <f>(E6/$E$25)*100</f>
        <v>0.1496361307203794</v>
      </c>
      <c r="G6" s="36"/>
    </row>
    <row r="7" spans="2:7" ht="20.100000000000001" customHeight="1" x14ac:dyDescent="0.25">
      <c r="B7" s="15">
        <v>2009</v>
      </c>
      <c r="C7" s="105">
        <v>195</v>
      </c>
      <c r="D7" s="99">
        <f>(C7/$C$25)*100</f>
        <v>4.7630679042501223</v>
      </c>
      <c r="E7" s="105">
        <v>722</v>
      </c>
      <c r="F7" s="13">
        <f>(E7/$E$25)*100</f>
        <v>0.1967892283790782</v>
      </c>
      <c r="G7" s="36"/>
    </row>
    <row r="8" spans="2:7" ht="20.100000000000001" customHeight="1" x14ac:dyDescent="0.25">
      <c r="B8" s="15">
        <v>2010</v>
      </c>
      <c r="C8" s="105">
        <v>171</v>
      </c>
      <c r="D8" s="99">
        <f>(C8/$C$25)*100</f>
        <v>4.1768441621885684</v>
      </c>
      <c r="E8" s="105">
        <v>697</v>
      </c>
      <c r="F8" s="13">
        <f>(E8/$E$25)*100</f>
        <v>0.18997519692550902</v>
      </c>
      <c r="G8" s="36"/>
    </row>
    <row r="9" spans="2:7" ht="20.100000000000001" customHeight="1" x14ac:dyDescent="0.25">
      <c r="B9" s="15" t="s">
        <v>39</v>
      </c>
      <c r="C9" s="87">
        <v>1827</v>
      </c>
      <c r="D9" s="99">
        <f>(C9/$C$25)*100</f>
        <v>44.62628236443576</v>
      </c>
      <c r="E9" s="105">
        <v>358930</v>
      </c>
      <c r="F9" s="13">
        <f>(E9/$E$25)*100</f>
        <v>97.830412385183578</v>
      </c>
      <c r="G9" s="36"/>
    </row>
    <row r="10" spans="2:7" ht="20.100000000000001" customHeight="1" x14ac:dyDescent="0.25">
      <c r="B10" s="15">
        <v>2012</v>
      </c>
      <c r="C10" s="87">
        <v>126</v>
      </c>
      <c r="D10" s="99">
        <f>(C10/$C$25)*100</f>
        <v>3.0776746458231559</v>
      </c>
      <c r="E10" s="87">
        <v>436</v>
      </c>
      <c r="F10" s="13">
        <f>(E10/$E$25)*100</f>
        <v>0.11883670855024667</v>
      </c>
      <c r="G10" s="36"/>
    </row>
    <row r="11" spans="2:7" ht="20.100000000000001" customHeight="1" x14ac:dyDescent="0.25">
      <c r="B11" s="15">
        <v>2013</v>
      </c>
      <c r="C11" s="87">
        <v>69</v>
      </c>
      <c r="D11" s="99">
        <f>(C11/$C$25)*100</f>
        <v>1.6853932584269662</v>
      </c>
      <c r="E11" s="87">
        <v>254</v>
      </c>
      <c r="F11" s="13">
        <f>(E11/$E$25)*100</f>
        <v>6.9230559568262962E-2</v>
      </c>
      <c r="G11" s="36"/>
    </row>
    <row r="12" spans="2:7" ht="20.100000000000001" customHeight="1" x14ac:dyDescent="0.25">
      <c r="B12" s="15">
        <v>2014</v>
      </c>
      <c r="C12" s="87">
        <v>93</v>
      </c>
      <c r="D12" s="99">
        <f>(C12/$C$25)*100</f>
        <v>2.2716170004885199</v>
      </c>
      <c r="E12" s="87">
        <v>330</v>
      </c>
      <c r="F12" s="13">
        <f>(E12/$E$25)*100</f>
        <v>8.9945215187113292E-2</v>
      </c>
      <c r="G12" s="36"/>
    </row>
    <row r="13" spans="2:7" ht="20.100000000000001" customHeight="1" x14ac:dyDescent="0.25">
      <c r="B13" s="15">
        <v>2015</v>
      </c>
      <c r="C13" s="87">
        <v>65</v>
      </c>
      <c r="D13" s="99">
        <f>(C13/$C$25)*100</f>
        <v>1.5876893014167073</v>
      </c>
      <c r="E13" s="87">
        <v>283</v>
      </c>
      <c r="F13" s="13">
        <f>(E13/$E$25)*100</f>
        <v>7.713483605440323E-2</v>
      </c>
      <c r="G13" s="36"/>
    </row>
    <row r="14" spans="2:7" ht="20.100000000000001" customHeight="1" x14ac:dyDescent="0.25">
      <c r="B14" s="15">
        <v>2016</v>
      </c>
      <c r="C14" s="87">
        <v>114</v>
      </c>
      <c r="D14" s="99">
        <f>(C14/$C$25)*100</f>
        <v>2.7845627747923789</v>
      </c>
      <c r="E14" s="87">
        <v>353</v>
      </c>
      <c r="F14" s="13">
        <f>(E14/$E$25)*100</f>
        <v>9.6214124124396963E-2</v>
      </c>
      <c r="G14" s="36"/>
    </row>
    <row r="15" spans="2:7" s="2" customFormat="1" ht="20.100000000000001" customHeight="1" x14ac:dyDescent="0.25">
      <c r="B15" s="15">
        <v>2017</v>
      </c>
      <c r="C15" s="87">
        <v>101</v>
      </c>
      <c r="D15" s="99">
        <f>(C15/$C$25)*100</f>
        <v>2.4670249145090377</v>
      </c>
      <c r="E15" s="87">
        <v>366</v>
      </c>
      <c r="F15" s="13">
        <f>(E15/$E$25)*100</f>
        <v>9.9757420480252934E-2</v>
      </c>
      <c r="G15" s="88"/>
    </row>
    <row r="16" spans="2:7" ht="20.100000000000001" customHeight="1" x14ac:dyDescent="0.25">
      <c r="B16" s="15">
        <v>2018</v>
      </c>
      <c r="C16" s="87">
        <v>332</v>
      </c>
      <c r="D16" s="99">
        <f>(C16/$C$25)*100</f>
        <v>8.1094284318514891</v>
      </c>
      <c r="E16" s="87">
        <v>1154</v>
      </c>
      <c r="F16" s="13">
        <f>(E16/$E$25)*100</f>
        <v>0.31453569189675379</v>
      </c>
      <c r="G16" s="36"/>
    </row>
    <row r="17" spans="2:7" s="2" customFormat="1" ht="20.100000000000001" customHeight="1" x14ac:dyDescent="0.25">
      <c r="B17" s="15">
        <v>2019</v>
      </c>
      <c r="C17" s="87">
        <v>148</v>
      </c>
      <c r="D17" s="99">
        <f>(C17/$C$25)*100</f>
        <v>3.6150464093795796</v>
      </c>
      <c r="E17" s="87">
        <v>366</v>
      </c>
      <c r="F17" s="13">
        <f>(E17/$E$25)*100</f>
        <v>9.9757420480252934E-2</v>
      </c>
      <c r="G17" s="88"/>
    </row>
    <row r="18" spans="2:7" s="16" customFormat="1" ht="20.100000000000001" customHeight="1" x14ac:dyDescent="0.25">
      <c r="B18" s="19">
        <v>2020</v>
      </c>
      <c r="C18" s="103">
        <v>17</v>
      </c>
      <c r="D18" s="104">
        <f>(C18/$C$25)*100</f>
        <v>0.41524181729360038</v>
      </c>
      <c r="E18" s="103">
        <v>41</v>
      </c>
      <c r="F18" s="17">
        <f>(E18/$E$25)*100</f>
        <v>1.1175011583853471E-2</v>
      </c>
      <c r="G18" s="102"/>
    </row>
    <row r="19" spans="2:7" s="16" customFormat="1" ht="20.100000000000001" customHeight="1" x14ac:dyDescent="0.25">
      <c r="B19" s="15">
        <v>2021</v>
      </c>
      <c r="C19" s="87">
        <v>17</v>
      </c>
      <c r="D19" s="99">
        <f>(C19/$C$25)*100</f>
        <v>0.41524181729360038</v>
      </c>
      <c r="E19" s="87">
        <v>52</v>
      </c>
      <c r="F19" s="13">
        <f>(E19/$E$25)*100</f>
        <v>1.4173185423423915E-2</v>
      </c>
      <c r="G19" s="102"/>
    </row>
    <row r="20" spans="2:7" s="100" customFormat="1" ht="20.100000000000001" customHeight="1" x14ac:dyDescent="0.25">
      <c r="B20" s="15">
        <v>2022</v>
      </c>
      <c r="C20" s="87">
        <v>73</v>
      </c>
      <c r="D20" s="99">
        <f>(C20/$C$25)*100</f>
        <v>1.7830972154372251</v>
      </c>
      <c r="E20" s="87">
        <v>240</v>
      </c>
      <c r="F20" s="13">
        <f>(E20/$E$25)*100</f>
        <v>6.5414701954264229E-2</v>
      </c>
      <c r="G20" s="101"/>
    </row>
    <row r="21" spans="2:7" ht="20.100000000000001" customHeight="1" x14ac:dyDescent="0.25">
      <c r="B21" s="15">
        <v>2023</v>
      </c>
      <c r="C21" s="87">
        <v>100</v>
      </c>
      <c r="D21" s="99">
        <f>(C21/$C$25)*100</f>
        <v>2.4425989252564726</v>
      </c>
      <c r="E21" s="87">
        <v>350</v>
      </c>
      <c r="F21" s="13">
        <f>(E21/$E$25)*100</f>
        <v>9.539644034996865E-2</v>
      </c>
      <c r="G21" s="36"/>
    </row>
    <row r="22" spans="2:7" ht="20.100000000000001" customHeight="1" x14ac:dyDescent="0.25">
      <c r="B22" s="15">
        <v>2024</v>
      </c>
      <c r="C22" s="87">
        <v>71</v>
      </c>
      <c r="D22" s="99">
        <f>(C22/$C$25)*100</f>
        <v>1.7342452369320958</v>
      </c>
      <c r="E22" s="87">
        <v>180</v>
      </c>
      <c r="F22" s="13">
        <f>(E22/$E$25)*100</f>
        <v>4.9061026465698168E-2</v>
      </c>
      <c r="G22" s="36"/>
    </row>
    <row r="23" spans="2:7" ht="20.100000000000001" customHeight="1" x14ac:dyDescent="0.25">
      <c r="B23" s="12">
        <v>2025</v>
      </c>
      <c r="C23" s="86">
        <v>102</v>
      </c>
      <c r="D23" s="98">
        <f>(C23/$C$25)*100</f>
        <v>2.4914509037616024</v>
      </c>
      <c r="E23" s="86">
        <v>250</v>
      </c>
      <c r="F23" s="10">
        <f>(E23/$E$25)*100</f>
        <v>6.8140314535691901E-2</v>
      </c>
      <c r="G23" s="36"/>
    </row>
    <row r="24" spans="2:7" ht="20.100000000000001" customHeight="1" x14ac:dyDescent="0.25">
      <c r="B24" s="12" t="s">
        <v>3</v>
      </c>
      <c r="C24" s="86">
        <v>59</v>
      </c>
      <c r="D24" s="98">
        <f>(C24/$C$25)*100</f>
        <v>1.441133365901319</v>
      </c>
      <c r="E24" s="86">
        <v>142</v>
      </c>
      <c r="F24" s="10">
        <f>(E24/$E$25)*100</f>
        <v>3.8703698656273003E-2</v>
      </c>
      <c r="G24" s="36"/>
    </row>
    <row r="25" spans="2:7" ht="20.100000000000001" customHeight="1" x14ac:dyDescent="0.25">
      <c r="B25" s="12" t="s">
        <v>2</v>
      </c>
      <c r="C25" s="93">
        <f>SUM(C5:C24)</f>
        <v>4094</v>
      </c>
      <c r="D25" s="98">
        <f>(C25/$C$25)*100</f>
        <v>100</v>
      </c>
      <c r="E25" s="93">
        <f>SUM(E5:E24)</f>
        <v>366890</v>
      </c>
      <c r="F25" s="10">
        <f>(E25/$E$25)*100</f>
        <v>100</v>
      </c>
      <c r="G25" s="36"/>
    </row>
    <row r="26" spans="2:7" ht="20.100000000000001" customHeight="1" x14ac:dyDescent="0.25">
      <c r="B26" s="36"/>
      <c r="C26" s="36"/>
      <c r="D26" s="36"/>
      <c r="E26" s="36"/>
      <c r="F26" s="36"/>
      <c r="G26" s="36"/>
    </row>
    <row r="27" spans="2:7" s="2" customFormat="1" ht="20.100000000000001" customHeight="1" x14ac:dyDescent="0.25">
      <c r="B27" s="37" t="s">
        <v>1</v>
      </c>
      <c r="C27" s="36"/>
      <c r="D27" s="36"/>
      <c r="E27" s="36"/>
      <c r="F27" s="36"/>
      <c r="G27" s="88"/>
    </row>
    <row r="28" spans="2:7" ht="20.100000000000001" customHeight="1" x14ac:dyDescent="0.25">
      <c r="B28" s="4" t="s">
        <v>38</v>
      </c>
      <c r="C28" s="79"/>
      <c r="D28" s="79"/>
      <c r="E28" s="36"/>
      <c r="F28" s="88"/>
      <c r="G28" s="36"/>
    </row>
    <row r="29" spans="2:7" ht="20.100000000000001" customHeight="1" x14ac:dyDescent="0.25">
      <c r="B29" s="36" t="s">
        <v>37</v>
      </c>
      <c r="C29" s="36"/>
      <c r="D29" s="36"/>
      <c r="E29" s="36"/>
      <c r="F29" s="36"/>
    </row>
    <row r="30" spans="2:7" ht="20.100000000000001" customHeight="1" x14ac:dyDescent="0.2"/>
  </sheetData>
  <sheetProtection selectLockedCells="1" selectUnlockedCells="1"/>
  <mergeCells count="1">
    <mergeCell ref="B2:F2"/>
  </mergeCells>
  <pageMargins left="0.74803149606299213" right="0.74803149606299213" top="0.98425196850393704" bottom="0.98425196850393704" header="0.51181102362204722" footer="0.51181102362204722"/>
  <pageSetup paperSize="9" scale="8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surto caxumba</vt:lpstr>
      <vt:lpstr>Surtos de DTA</vt:lpstr>
      <vt:lpstr>Surtos de escarlatina</vt:lpstr>
      <vt:lpstr>Síndrome Gripal</vt:lpstr>
      <vt:lpstr>Surtos de Varicela</vt:lpstr>
      <vt:lpstr>Surtos de conjuntivites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da Silva Ribeiro</dc:creator>
  <cp:lastModifiedBy>Ivaldo da Silva Ribeiro</cp:lastModifiedBy>
  <dcterms:created xsi:type="dcterms:W3CDTF">2026-07-20T16:02:31Z</dcterms:created>
  <dcterms:modified xsi:type="dcterms:W3CDTF">2026-07-20T16:05:01Z</dcterms:modified>
</cp:coreProperties>
</file>